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Rajattu psy/Valmisteiden_hyväksyminen/Hakemuslomakkeet/"/>
    </mc:Choice>
  </mc:AlternateContent>
  <xr:revisionPtr revIDLastSave="0" documentId="13_ncr:1_{B1AD9041-E1DA-47B1-9E85-1CA09FB52696}" xr6:coauthVersionLast="47" xr6:coauthVersionMax="47" xr10:uidLastSave="{00000000-0000-0000-0000-000000000000}"/>
  <bookViews>
    <workbookView xWindow="-103" yWindow="-103" windowWidth="33120" windowHeight="18000" xr2:uid="{CC46EB0A-9A75-44CA-99A2-55CBCC8450D2}"/>
  </bookViews>
  <sheets>
    <sheet name="Input" sheetId="1" r:id="rId1"/>
    <sheet name="Example" sheetId="5" r:id="rId2"/>
    <sheet name="Area of use examples" sheetId="2" r:id="rId3"/>
    <sheet name="Type of application" sheetId="6" state="hidden" r:id="rId4"/>
  </sheets>
  <definedNames>
    <definedName name="_xlnm._FilterDatabase" localSheetId="2" hidden="1">'Area of use examples'!#REF!</definedName>
    <definedName name="_xlnm._FilterDatabase" localSheetId="0" hidden="1">Input!$D$19:$O$19</definedName>
    <definedName name="hakemuspäivä">Input!$F$3</definedName>
    <definedName name="hakemustyyppi">Input!$F$4</definedName>
    <definedName name="käyttötarkoitus_fi">Input!$C$12</definedName>
    <definedName name="käyttötarkoitus_sv">Input!$Q$12</definedName>
    <definedName name="rekisterinumero">Input!$F$7</definedName>
    <definedName name="valmisteID">Input!$F$10</definedName>
    <definedName name="valmistekoodi">Input!$F$9</definedName>
    <definedName name="valmistenimi">Input!$F$8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H3" i="1"/>
  <c r="U11" i="1"/>
  <c r="H11" i="1"/>
  <c r="AC21" i="1"/>
  <c r="AC87" i="1"/>
  <c r="P21" i="5"/>
  <c r="AB105" i="5"/>
  <c r="Z105" i="5"/>
  <c r="Y105" i="5"/>
  <c r="X105" i="5"/>
  <c r="W105" i="5"/>
  <c r="V105" i="5"/>
  <c r="P105" i="5"/>
  <c r="A105" i="5"/>
  <c r="AB104" i="5"/>
  <c r="Z104" i="5"/>
  <c r="Y104" i="5"/>
  <c r="X104" i="5"/>
  <c r="W104" i="5"/>
  <c r="V104" i="5"/>
  <c r="P104" i="5"/>
  <c r="A104" i="5"/>
  <c r="AB103" i="5"/>
  <c r="Z103" i="5"/>
  <c r="Y103" i="5"/>
  <c r="X103" i="5"/>
  <c r="W103" i="5"/>
  <c r="V103" i="5"/>
  <c r="P103" i="5"/>
  <c r="A103" i="5"/>
  <c r="AB102" i="5"/>
  <c r="Z102" i="5"/>
  <c r="Y102" i="5"/>
  <c r="X102" i="5"/>
  <c r="W102" i="5"/>
  <c r="V102" i="5"/>
  <c r="P102" i="5"/>
  <c r="A102" i="5"/>
  <c r="AB101" i="5"/>
  <c r="Z101" i="5"/>
  <c r="Y101" i="5"/>
  <c r="X101" i="5"/>
  <c r="W101" i="5"/>
  <c r="V101" i="5"/>
  <c r="P101" i="5"/>
  <c r="A101" i="5"/>
  <c r="AB100" i="5"/>
  <c r="Z100" i="5"/>
  <c r="Y100" i="5"/>
  <c r="X100" i="5"/>
  <c r="W100" i="5"/>
  <c r="V100" i="5"/>
  <c r="P100" i="5"/>
  <c r="A100" i="5"/>
  <c r="AB99" i="5"/>
  <c r="Z99" i="5"/>
  <c r="Y99" i="5"/>
  <c r="X99" i="5"/>
  <c r="W99" i="5"/>
  <c r="V99" i="5"/>
  <c r="P99" i="5"/>
  <c r="A99" i="5"/>
  <c r="AB98" i="5"/>
  <c r="Z98" i="5"/>
  <c r="Y98" i="5"/>
  <c r="X98" i="5"/>
  <c r="W98" i="5"/>
  <c r="V98" i="5"/>
  <c r="P98" i="5"/>
  <c r="A98" i="5"/>
  <c r="AB97" i="5"/>
  <c r="Z97" i="5"/>
  <c r="Y97" i="5"/>
  <c r="X97" i="5"/>
  <c r="W97" i="5"/>
  <c r="V97" i="5"/>
  <c r="P97" i="5"/>
  <c r="A97" i="5"/>
  <c r="AB96" i="5"/>
  <c r="Z96" i="5"/>
  <c r="Y96" i="5"/>
  <c r="X96" i="5"/>
  <c r="W96" i="5"/>
  <c r="V96" i="5"/>
  <c r="P96" i="5"/>
  <c r="A96" i="5"/>
  <c r="AB95" i="5"/>
  <c r="Z95" i="5"/>
  <c r="Y95" i="5"/>
  <c r="X95" i="5"/>
  <c r="W95" i="5"/>
  <c r="V95" i="5"/>
  <c r="P95" i="5"/>
  <c r="A95" i="5"/>
  <c r="AB94" i="5"/>
  <c r="Z94" i="5"/>
  <c r="Y94" i="5"/>
  <c r="X94" i="5"/>
  <c r="W94" i="5"/>
  <c r="V94" i="5"/>
  <c r="P94" i="5"/>
  <c r="A94" i="5"/>
  <c r="AB93" i="5"/>
  <c r="Z93" i="5"/>
  <c r="Y93" i="5"/>
  <c r="X93" i="5"/>
  <c r="W93" i="5"/>
  <c r="V93" i="5"/>
  <c r="P93" i="5"/>
  <c r="A93" i="5"/>
  <c r="AB92" i="5"/>
  <c r="Z92" i="5"/>
  <c r="Y92" i="5"/>
  <c r="X92" i="5"/>
  <c r="W92" i="5"/>
  <c r="V92" i="5"/>
  <c r="P92" i="5"/>
  <c r="A92" i="5"/>
  <c r="AB91" i="5"/>
  <c r="Z91" i="5"/>
  <c r="Y91" i="5"/>
  <c r="X91" i="5"/>
  <c r="W91" i="5"/>
  <c r="V91" i="5"/>
  <c r="P91" i="5"/>
  <c r="A91" i="5"/>
  <c r="AB90" i="5"/>
  <c r="Z90" i="5"/>
  <c r="Y90" i="5"/>
  <c r="X90" i="5"/>
  <c r="W90" i="5"/>
  <c r="V90" i="5"/>
  <c r="P90" i="5"/>
  <c r="A90" i="5"/>
  <c r="AB89" i="5"/>
  <c r="Z89" i="5"/>
  <c r="Y89" i="5"/>
  <c r="X89" i="5"/>
  <c r="W89" i="5"/>
  <c r="V89" i="5"/>
  <c r="P89" i="5"/>
  <c r="A89" i="5"/>
  <c r="AB88" i="5"/>
  <c r="Z88" i="5"/>
  <c r="Y88" i="5"/>
  <c r="X88" i="5"/>
  <c r="W88" i="5"/>
  <c r="V88" i="5"/>
  <c r="P88" i="5"/>
  <c r="A88" i="5"/>
  <c r="AB87" i="5"/>
  <c r="Z87" i="5"/>
  <c r="Y87" i="5"/>
  <c r="X87" i="5"/>
  <c r="W87" i="5"/>
  <c r="V87" i="5"/>
  <c r="P87" i="5"/>
  <c r="A87" i="5"/>
  <c r="AB86" i="5"/>
  <c r="Z86" i="5"/>
  <c r="Y86" i="5"/>
  <c r="X86" i="5"/>
  <c r="W86" i="5"/>
  <c r="V86" i="5"/>
  <c r="P86" i="5"/>
  <c r="A86" i="5"/>
  <c r="AB85" i="5"/>
  <c r="Z85" i="5"/>
  <c r="Y85" i="5"/>
  <c r="X85" i="5"/>
  <c r="W85" i="5"/>
  <c r="V85" i="5"/>
  <c r="P85" i="5"/>
  <c r="A85" i="5"/>
  <c r="AB84" i="5"/>
  <c r="Z84" i="5"/>
  <c r="Y84" i="5"/>
  <c r="X84" i="5"/>
  <c r="W84" i="5"/>
  <c r="V84" i="5"/>
  <c r="P84" i="5"/>
  <c r="A84" i="5"/>
  <c r="AB83" i="5"/>
  <c r="Z83" i="5"/>
  <c r="Y83" i="5"/>
  <c r="X83" i="5"/>
  <c r="W83" i="5"/>
  <c r="V83" i="5"/>
  <c r="P83" i="5"/>
  <c r="A83" i="5"/>
  <c r="AB82" i="5"/>
  <c r="Z82" i="5"/>
  <c r="Y82" i="5"/>
  <c r="X82" i="5"/>
  <c r="W82" i="5"/>
  <c r="V82" i="5"/>
  <c r="P82" i="5"/>
  <c r="A82" i="5"/>
  <c r="AB81" i="5"/>
  <c r="Z81" i="5"/>
  <c r="Y81" i="5"/>
  <c r="X81" i="5"/>
  <c r="W81" i="5"/>
  <c r="V81" i="5"/>
  <c r="P81" i="5"/>
  <c r="A81" i="5"/>
  <c r="AB80" i="5"/>
  <c r="Z80" i="5"/>
  <c r="Y80" i="5"/>
  <c r="X80" i="5"/>
  <c r="W80" i="5"/>
  <c r="V80" i="5"/>
  <c r="P80" i="5"/>
  <c r="A80" i="5"/>
  <c r="AB79" i="5"/>
  <c r="Z79" i="5"/>
  <c r="Y79" i="5"/>
  <c r="X79" i="5"/>
  <c r="W79" i="5"/>
  <c r="V79" i="5"/>
  <c r="P79" i="5"/>
  <c r="A79" i="5"/>
  <c r="AB78" i="5"/>
  <c r="Z78" i="5"/>
  <c r="Y78" i="5"/>
  <c r="X78" i="5"/>
  <c r="W78" i="5"/>
  <c r="V78" i="5"/>
  <c r="P78" i="5"/>
  <c r="A78" i="5"/>
  <c r="AB77" i="5"/>
  <c r="Z77" i="5"/>
  <c r="Y77" i="5"/>
  <c r="X77" i="5"/>
  <c r="W77" i="5"/>
  <c r="V77" i="5"/>
  <c r="P77" i="5"/>
  <c r="A77" i="5"/>
  <c r="AB76" i="5"/>
  <c r="Z76" i="5"/>
  <c r="Y76" i="5"/>
  <c r="X76" i="5"/>
  <c r="W76" i="5"/>
  <c r="V76" i="5"/>
  <c r="P76" i="5"/>
  <c r="A76" i="5"/>
  <c r="AB75" i="5"/>
  <c r="Z75" i="5"/>
  <c r="Y75" i="5"/>
  <c r="X75" i="5"/>
  <c r="W75" i="5"/>
  <c r="V75" i="5"/>
  <c r="P75" i="5"/>
  <c r="A75" i="5"/>
  <c r="AB74" i="5"/>
  <c r="Z74" i="5"/>
  <c r="Y74" i="5"/>
  <c r="X74" i="5"/>
  <c r="W74" i="5"/>
  <c r="V74" i="5"/>
  <c r="P74" i="5"/>
  <c r="A74" i="5"/>
  <c r="AB73" i="5"/>
  <c r="Z73" i="5"/>
  <c r="Y73" i="5"/>
  <c r="X73" i="5"/>
  <c r="W73" i="5"/>
  <c r="V73" i="5"/>
  <c r="P73" i="5"/>
  <c r="A73" i="5"/>
  <c r="AB72" i="5"/>
  <c r="Z72" i="5"/>
  <c r="Y72" i="5"/>
  <c r="X72" i="5"/>
  <c r="W72" i="5"/>
  <c r="V72" i="5"/>
  <c r="P72" i="5"/>
  <c r="A72" i="5"/>
  <c r="AB71" i="5"/>
  <c r="Z71" i="5"/>
  <c r="Y71" i="5"/>
  <c r="X71" i="5"/>
  <c r="W71" i="5"/>
  <c r="V71" i="5"/>
  <c r="P71" i="5"/>
  <c r="A71" i="5"/>
  <c r="AB70" i="5"/>
  <c r="Z70" i="5"/>
  <c r="Y70" i="5"/>
  <c r="X70" i="5"/>
  <c r="W70" i="5"/>
  <c r="V70" i="5"/>
  <c r="P70" i="5"/>
  <c r="A70" i="5"/>
  <c r="AB69" i="5"/>
  <c r="Z69" i="5"/>
  <c r="Y69" i="5"/>
  <c r="X69" i="5"/>
  <c r="W69" i="5"/>
  <c r="V69" i="5"/>
  <c r="P69" i="5"/>
  <c r="A69" i="5"/>
  <c r="AB68" i="5"/>
  <c r="Z68" i="5"/>
  <c r="Y68" i="5"/>
  <c r="X68" i="5"/>
  <c r="W68" i="5"/>
  <c r="V68" i="5"/>
  <c r="P68" i="5"/>
  <c r="A68" i="5"/>
  <c r="AB67" i="5"/>
  <c r="Z67" i="5"/>
  <c r="Y67" i="5"/>
  <c r="X67" i="5"/>
  <c r="W67" i="5"/>
  <c r="V67" i="5"/>
  <c r="P67" i="5"/>
  <c r="A67" i="5"/>
  <c r="AB66" i="5"/>
  <c r="Z66" i="5"/>
  <c r="Y66" i="5"/>
  <c r="X66" i="5"/>
  <c r="W66" i="5"/>
  <c r="V66" i="5"/>
  <c r="P66" i="5"/>
  <c r="A66" i="5"/>
  <c r="AB65" i="5"/>
  <c r="Z65" i="5"/>
  <c r="Y65" i="5"/>
  <c r="X65" i="5"/>
  <c r="W65" i="5"/>
  <c r="V65" i="5"/>
  <c r="P65" i="5"/>
  <c r="A65" i="5"/>
  <c r="AB64" i="5"/>
  <c r="Z64" i="5"/>
  <c r="Y64" i="5"/>
  <c r="X64" i="5"/>
  <c r="W64" i="5"/>
  <c r="V64" i="5"/>
  <c r="P64" i="5"/>
  <c r="A64" i="5"/>
  <c r="AB63" i="5"/>
  <c r="Z63" i="5"/>
  <c r="Y63" i="5"/>
  <c r="X63" i="5"/>
  <c r="W63" i="5"/>
  <c r="V63" i="5"/>
  <c r="P63" i="5"/>
  <c r="A63" i="5"/>
  <c r="AB62" i="5"/>
  <c r="Z62" i="5"/>
  <c r="Y62" i="5"/>
  <c r="X62" i="5"/>
  <c r="W62" i="5"/>
  <c r="V62" i="5"/>
  <c r="P62" i="5"/>
  <c r="A62" i="5"/>
  <c r="AB61" i="5"/>
  <c r="Z61" i="5"/>
  <c r="Y61" i="5"/>
  <c r="X61" i="5"/>
  <c r="W61" i="5"/>
  <c r="V61" i="5"/>
  <c r="P61" i="5"/>
  <c r="A61" i="5"/>
  <c r="AB60" i="5"/>
  <c r="Z60" i="5"/>
  <c r="Y60" i="5"/>
  <c r="X60" i="5"/>
  <c r="W60" i="5"/>
  <c r="V60" i="5"/>
  <c r="P60" i="5"/>
  <c r="A60" i="5"/>
  <c r="AB59" i="5"/>
  <c r="Z59" i="5"/>
  <c r="Y59" i="5"/>
  <c r="X59" i="5"/>
  <c r="W59" i="5"/>
  <c r="V59" i="5"/>
  <c r="P59" i="5"/>
  <c r="A59" i="5"/>
  <c r="AB58" i="5"/>
  <c r="Z58" i="5"/>
  <c r="Y58" i="5"/>
  <c r="X58" i="5"/>
  <c r="W58" i="5"/>
  <c r="V58" i="5"/>
  <c r="P58" i="5"/>
  <c r="A58" i="5"/>
  <c r="AB57" i="5"/>
  <c r="Z57" i="5"/>
  <c r="Y57" i="5"/>
  <c r="X57" i="5"/>
  <c r="W57" i="5"/>
  <c r="V57" i="5"/>
  <c r="P57" i="5"/>
  <c r="A57" i="5"/>
  <c r="AB56" i="5"/>
  <c r="Z56" i="5"/>
  <c r="Y56" i="5"/>
  <c r="X56" i="5"/>
  <c r="W56" i="5"/>
  <c r="V56" i="5"/>
  <c r="P56" i="5"/>
  <c r="A56" i="5"/>
  <c r="AB55" i="5"/>
  <c r="Z55" i="5"/>
  <c r="Y55" i="5"/>
  <c r="X55" i="5"/>
  <c r="W55" i="5"/>
  <c r="V55" i="5"/>
  <c r="P55" i="5"/>
  <c r="A55" i="5"/>
  <c r="AB54" i="5"/>
  <c r="Z54" i="5"/>
  <c r="Y54" i="5"/>
  <c r="X54" i="5"/>
  <c r="W54" i="5"/>
  <c r="V54" i="5"/>
  <c r="P54" i="5"/>
  <c r="A54" i="5"/>
  <c r="AB53" i="5"/>
  <c r="Z53" i="5"/>
  <c r="Y53" i="5"/>
  <c r="X53" i="5"/>
  <c r="W53" i="5"/>
  <c r="V53" i="5"/>
  <c r="P53" i="5"/>
  <c r="A53" i="5"/>
  <c r="AB52" i="5"/>
  <c r="Z52" i="5"/>
  <c r="Y52" i="5"/>
  <c r="X52" i="5"/>
  <c r="W52" i="5"/>
  <c r="V52" i="5"/>
  <c r="P52" i="5"/>
  <c r="A52" i="5"/>
  <c r="AB51" i="5"/>
  <c r="Z51" i="5"/>
  <c r="Y51" i="5"/>
  <c r="X51" i="5"/>
  <c r="W51" i="5"/>
  <c r="V51" i="5"/>
  <c r="P51" i="5"/>
  <c r="A51" i="5"/>
  <c r="AB50" i="5"/>
  <c r="Z50" i="5"/>
  <c r="Y50" i="5"/>
  <c r="X50" i="5"/>
  <c r="W50" i="5"/>
  <c r="V50" i="5"/>
  <c r="P50" i="5"/>
  <c r="A50" i="5"/>
  <c r="AB49" i="5"/>
  <c r="Z49" i="5"/>
  <c r="Y49" i="5"/>
  <c r="X49" i="5"/>
  <c r="W49" i="5"/>
  <c r="V49" i="5"/>
  <c r="P49" i="5"/>
  <c r="A49" i="5"/>
  <c r="AB48" i="5"/>
  <c r="Z48" i="5"/>
  <c r="Y48" i="5"/>
  <c r="X48" i="5"/>
  <c r="W48" i="5"/>
  <c r="V48" i="5"/>
  <c r="P48" i="5"/>
  <c r="A48" i="5"/>
  <c r="AB47" i="5"/>
  <c r="Z47" i="5"/>
  <c r="Y47" i="5"/>
  <c r="X47" i="5"/>
  <c r="W47" i="5"/>
  <c r="V47" i="5"/>
  <c r="P47" i="5"/>
  <c r="A47" i="5"/>
  <c r="AB46" i="5"/>
  <c r="Z46" i="5"/>
  <c r="Y46" i="5"/>
  <c r="X46" i="5"/>
  <c r="W46" i="5"/>
  <c r="V46" i="5"/>
  <c r="P46" i="5"/>
  <c r="A46" i="5"/>
  <c r="AB45" i="5"/>
  <c r="Z45" i="5"/>
  <c r="Y45" i="5"/>
  <c r="X45" i="5"/>
  <c r="W45" i="5"/>
  <c r="V45" i="5"/>
  <c r="P45" i="5"/>
  <c r="A45" i="5"/>
  <c r="AB44" i="5"/>
  <c r="Z44" i="5"/>
  <c r="Y44" i="5"/>
  <c r="X44" i="5"/>
  <c r="W44" i="5"/>
  <c r="V44" i="5"/>
  <c r="P44" i="5"/>
  <c r="A44" i="5"/>
  <c r="AB43" i="5"/>
  <c r="Z43" i="5"/>
  <c r="Y43" i="5"/>
  <c r="X43" i="5"/>
  <c r="W43" i="5"/>
  <c r="V43" i="5"/>
  <c r="P43" i="5"/>
  <c r="A43" i="5"/>
  <c r="AB42" i="5"/>
  <c r="Z42" i="5"/>
  <c r="Y42" i="5"/>
  <c r="X42" i="5"/>
  <c r="W42" i="5"/>
  <c r="V42" i="5"/>
  <c r="P42" i="5"/>
  <c r="A42" i="5"/>
  <c r="AB41" i="5"/>
  <c r="Z41" i="5"/>
  <c r="Y41" i="5"/>
  <c r="X41" i="5"/>
  <c r="W41" i="5"/>
  <c r="V41" i="5"/>
  <c r="P41" i="5"/>
  <c r="A41" i="5"/>
  <c r="AB40" i="5"/>
  <c r="Z40" i="5"/>
  <c r="Y40" i="5"/>
  <c r="X40" i="5"/>
  <c r="W40" i="5"/>
  <c r="V40" i="5"/>
  <c r="P40" i="5"/>
  <c r="A40" i="5"/>
  <c r="AB39" i="5"/>
  <c r="Z39" i="5"/>
  <c r="Y39" i="5"/>
  <c r="X39" i="5"/>
  <c r="W39" i="5"/>
  <c r="V39" i="5"/>
  <c r="P39" i="5"/>
  <c r="A39" i="5"/>
  <c r="AB38" i="5"/>
  <c r="Z38" i="5"/>
  <c r="Y38" i="5"/>
  <c r="X38" i="5"/>
  <c r="W38" i="5"/>
  <c r="V38" i="5"/>
  <c r="P38" i="5"/>
  <c r="A38" i="5"/>
  <c r="AB37" i="5"/>
  <c r="Z37" i="5"/>
  <c r="Y37" i="5"/>
  <c r="X37" i="5"/>
  <c r="W37" i="5"/>
  <c r="V37" i="5"/>
  <c r="P37" i="5"/>
  <c r="A37" i="5"/>
  <c r="AB36" i="5"/>
  <c r="Z36" i="5"/>
  <c r="Y36" i="5"/>
  <c r="X36" i="5"/>
  <c r="W36" i="5"/>
  <c r="V36" i="5"/>
  <c r="P36" i="5"/>
  <c r="A36" i="5"/>
  <c r="AB35" i="5"/>
  <c r="Z35" i="5"/>
  <c r="Y35" i="5"/>
  <c r="X35" i="5"/>
  <c r="W35" i="5"/>
  <c r="V35" i="5"/>
  <c r="P35" i="5"/>
  <c r="A35" i="5"/>
  <c r="AB34" i="5"/>
  <c r="Z34" i="5"/>
  <c r="Y34" i="5"/>
  <c r="X34" i="5"/>
  <c r="W34" i="5"/>
  <c r="V34" i="5"/>
  <c r="P34" i="5"/>
  <c r="A34" i="5"/>
  <c r="AB33" i="5"/>
  <c r="Z33" i="5"/>
  <c r="Y33" i="5"/>
  <c r="X33" i="5"/>
  <c r="W33" i="5"/>
  <c r="V33" i="5"/>
  <c r="P33" i="5"/>
  <c r="A33" i="5"/>
  <c r="AB32" i="5"/>
  <c r="Z32" i="5"/>
  <c r="Y32" i="5"/>
  <c r="X32" i="5"/>
  <c r="W32" i="5"/>
  <c r="V32" i="5"/>
  <c r="P32" i="5"/>
  <c r="A32" i="5"/>
  <c r="AB31" i="5"/>
  <c r="Z31" i="5"/>
  <c r="Y31" i="5"/>
  <c r="X31" i="5"/>
  <c r="W31" i="5"/>
  <c r="V31" i="5"/>
  <c r="P31" i="5"/>
  <c r="A31" i="5"/>
  <c r="AB30" i="5"/>
  <c r="Z30" i="5"/>
  <c r="Y30" i="5"/>
  <c r="X30" i="5"/>
  <c r="W30" i="5"/>
  <c r="V30" i="5"/>
  <c r="P30" i="5"/>
  <c r="A30" i="5"/>
  <c r="AB29" i="5"/>
  <c r="Z29" i="5"/>
  <c r="Y29" i="5"/>
  <c r="X29" i="5"/>
  <c r="W29" i="5"/>
  <c r="V29" i="5"/>
  <c r="P29" i="5"/>
  <c r="A29" i="5"/>
  <c r="AB28" i="5"/>
  <c r="Z28" i="5"/>
  <c r="Y28" i="5"/>
  <c r="X28" i="5"/>
  <c r="W28" i="5"/>
  <c r="V28" i="5"/>
  <c r="P28" i="5"/>
  <c r="A28" i="5"/>
  <c r="AB27" i="5"/>
  <c r="Z27" i="5"/>
  <c r="Y27" i="5"/>
  <c r="X27" i="5"/>
  <c r="W27" i="5"/>
  <c r="V27" i="5"/>
  <c r="P27" i="5"/>
  <c r="A27" i="5"/>
  <c r="AB26" i="5"/>
  <c r="Z26" i="5"/>
  <c r="Y26" i="5"/>
  <c r="X26" i="5"/>
  <c r="W26" i="5"/>
  <c r="V26" i="5"/>
  <c r="P26" i="5"/>
  <c r="A26" i="5"/>
  <c r="AB25" i="5"/>
  <c r="Z25" i="5"/>
  <c r="Y25" i="5"/>
  <c r="X25" i="5"/>
  <c r="W25" i="5"/>
  <c r="V25" i="5"/>
  <c r="P25" i="5"/>
  <c r="A25" i="5"/>
  <c r="AB24" i="5"/>
  <c r="Z24" i="5"/>
  <c r="Y24" i="5"/>
  <c r="X24" i="5"/>
  <c r="W24" i="5"/>
  <c r="V24" i="5"/>
  <c r="P24" i="5"/>
  <c r="A24" i="5"/>
  <c r="AB23" i="5"/>
  <c r="Z23" i="5"/>
  <c r="Y23" i="5"/>
  <c r="X23" i="5"/>
  <c r="W23" i="5"/>
  <c r="V23" i="5"/>
  <c r="P23" i="5"/>
  <c r="A23" i="5"/>
  <c r="AB22" i="5"/>
  <c r="Z22" i="5"/>
  <c r="Y22" i="5"/>
  <c r="X22" i="5"/>
  <c r="W22" i="5"/>
  <c r="V22" i="5"/>
  <c r="P22" i="5"/>
  <c r="A22" i="5"/>
  <c r="AB21" i="5"/>
  <c r="Z21" i="5"/>
  <c r="Y21" i="5"/>
  <c r="X21" i="5"/>
  <c r="W21" i="5"/>
  <c r="V21" i="5"/>
  <c r="A21" i="5"/>
  <c r="E10" i="5"/>
  <c r="Q21" i="1"/>
  <c r="Q22" i="1"/>
  <c r="Q23" i="1"/>
  <c r="Q24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H7" i="1"/>
  <c r="F10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W23" i="1"/>
  <c r="W93" i="1"/>
  <c r="W21" i="1"/>
  <c r="W22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4" i="1"/>
  <c r="W95" i="1"/>
  <c r="W96" i="1"/>
  <c r="W97" i="1"/>
  <c r="W98" i="1"/>
  <c r="W99" i="1"/>
  <c r="W100" i="1"/>
  <c r="W101" i="1"/>
  <c r="W102" i="1"/>
  <c r="W103" i="1"/>
  <c r="W104" i="1"/>
  <c r="W105" i="1"/>
  <c r="Y23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Y21" i="1"/>
  <c r="Y22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B84" i="1"/>
  <c r="B62" i="1"/>
  <c r="B89" i="1"/>
  <c r="B79" i="1"/>
  <c r="B47" i="1"/>
  <c r="B82" i="1"/>
  <c r="B71" i="1"/>
  <c r="B104" i="1"/>
  <c r="B70" i="1"/>
  <c r="B27" i="1"/>
  <c r="B46" i="1"/>
  <c r="B74" i="1"/>
  <c r="B39" i="1"/>
  <c r="B73" i="1"/>
  <c r="B96" i="1"/>
  <c r="B94" i="1"/>
  <c r="B100" i="1"/>
  <c r="B40" i="1"/>
  <c r="B101" i="1"/>
  <c r="B31" i="1"/>
  <c r="B80" i="1"/>
  <c r="B103" i="1"/>
  <c r="B102" i="1"/>
  <c r="B78" i="1"/>
  <c r="B59" i="1"/>
  <c r="B35" i="1"/>
  <c r="B92" i="1"/>
  <c r="B48" i="1"/>
  <c r="B76" i="1"/>
  <c r="B87" i="1"/>
  <c r="B38" i="1"/>
  <c r="B93" i="1"/>
  <c r="B37" i="1"/>
  <c r="B95" i="1"/>
  <c r="B68" i="1"/>
  <c r="B99" i="1"/>
  <c r="B42" i="1"/>
  <c r="B44" i="1"/>
  <c r="B54" i="1"/>
  <c r="B90" i="1"/>
  <c r="P90" i="1" s="1"/>
  <c r="B49" i="1"/>
  <c r="B30" i="1"/>
  <c r="B88" i="1"/>
  <c r="B56" i="1"/>
  <c r="B36" i="1"/>
  <c r="B72" i="1"/>
  <c r="B55" i="1"/>
  <c r="B75" i="1"/>
  <c r="B43" i="1"/>
  <c r="B34" i="1"/>
  <c r="B26" i="1"/>
  <c r="B58" i="1"/>
  <c r="B25" i="1"/>
  <c r="B86" i="1"/>
  <c r="B33" i="1"/>
  <c r="B57" i="1"/>
  <c r="B45" i="1"/>
  <c r="B83" i="1"/>
  <c r="B53" i="1"/>
  <c r="B64" i="1"/>
  <c r="B60" i="1"/>
  <c r="B63" i="1"/>
  <c r="B67" i="1"/>
  <c r="B29" i="1"/>
  <c r="B66" i="1"/>
  <c r="B97" i="1"/>
  <c r="B32" i="1"/>
  <c r="B41" i="1"/>
  <c r="B91" i="1"/>
  <c r="B65" i="1"/>
  <c r="B105" i="1"/>
  <c r="B24" i="1"/>
  <c r="B22" i="1"/>
  <c r="B23" i="1"/>
  <c r="B52" i="1"/>
  <c r="B69" i="1"/>
  <c r="B28" i="1"/>
  <c r="B51" i="1"/>
  <c r="B81" i="1"/>
  <c r="B98" i="1"/>
  <c r="B77" i="1"/>
  <c r="B85" i="1"/>
  <c r="B50" i="1"/>
  <c r="B61" i="1"/>
  <c r="B21" i="1"/>
  <c r="P58" i="1" l="1"/>
  <c r="P94" i="1"/>
  <c r="P79" i="1"/>
  <c r="P31" i="1"/>
  <c r="P56" i="1"/>
  <c r="P23" i="1"/>
  <c r="P35" i="1"/>
  <c r="P93" i="1"/>
  <c r="P81" i="1"/>
  <c r="P57" i="1"/>
  <c r="P33" i="1"/>
  <c r="P52" i="1"/>
  <c r="P67" i="1"/>
  <c r="P54" i="1"/>
  <c r="P92" i="1"/>
  <c r="P96" i="1"/>
  <c r="P34" i="1"/>
  <c r="P44" i="1"/>
  <c r="P104" i="1"/>
  <c r="P105" i="1"/>
  <c r="P55" i="1"/>
  <c r="P68" i="1"/>
  <c r="P46" i="1"/>
  <c r="P83" i="1"/>
  <c r="P95" i="1"/>
  <c r="P91" i="1"/>
  <c r="P45" i="1"/>
  <c r="P80" i="1"/>
  <c r="P70" i="1"/>
  <c r="P51" i="1"/>
  <c r="P32" i="1"/>
  <c r="P71" i="1"/>
  <c r="P82" i="1"/>
  <c r="P69" i="1"/>
  <c r="P66" i="1"/>
  <c r="P47" i="1"/>
  <c r="P61" i="1"/>
  <c r="P22" i="1"/>
  <c r="P43" i="1"/>
  <c r="P59" i="1"/>
  <c r="P75" i="1"/>
  <c r="P78" i="1"/>
  <c r="P36" i="1"/>
  <c r="P88" i="1"/>
  <c r="P25" i="1"/>
  <c r="P76" i="1"/>
  <c r="P21" i="1"/>
  <c r="P73" i="1"/>
  <c r="P98" i="1"/>
  <c r="P86" i="1"/>
  <c r="P65" i="1"/>
  <c r="I18" i="5"/>
  <c r="P26" i="1"/>
  <c r="P29" i="1"/>
  <c r="P77" i="1"/>
  <c r="P24" i="1"/>
  <c r="P60" i="1"/>
  <c r="P102" i="1"/>
  <c r="P62" i="1"/>
  <c r="P50" i="1"/>
  <c r="P85" i="1"/>
  <c r="P89" i="1"/>
  <c r="P64" i="1"/>
  <c r="P84" i="1"/>
  <c r="P37" i="1"/>
  <c r="P53" i="1"/>
  <c r="P49" i="1"/>
  <c r="P74" i="1"/>
  <c r="P41" i="1"/>
  <c r="P27" i="1"/>
  <c r="P28" i="1"/>
  <c r="P48" i="1"/>
  <c r="P101" i="1"/>
  <c r="P40" i="1"/>
  <c r="P97" i="1"/>
  <c r="P72" i="1"/>
  <c r="P99" i="1"/>
  <c r="P100" i="1"/>
  <c r="P87" i="1"/>
  <c r="P63" i="1"/>
  <c r="P39" i="1"/>
  <c r="P103" i="1"/>
  <c r="P42" i="1"/>
  <c r="P30" i="1"/>
  <c r="P38" i="1"/>
  <c r="I18" i="1"/>
  <c r="V18" i="1" l="1"/>
</calcChain>
</file>

<file path=xl/sharedStrings.xml><?xml version="1.0" encoding="utf-8"?>
<sst xmlns="http://schemas.openxmlformats.org/spreadsheetml/2006/main" count="232" uniqueCount="145">
  <si>
    <t>ID</t>
  </si>
  <si>
    <t>Viljelykasvi / käyttökohde</t>
  </si>
  <si>
    <t>Paikka/alue</t>
  </si>
  <si>
    <t>Torjunnan kohde</t>
  </si>
  <si>
    <t>Levitystapa</t>
  </si>
  <si>
    <t>BBCH/Käsittelyajankohta</t>
  </si>
  <si>
    <t>Käsittelyjen väliin jäävä vähimmäisaika (vrk)</t>
  </si>
  <si>
    <t>Varoaika (vrk)</t>
  </si>
  <si>
    <t>Huomioita</t>
  </si>
  <si>
    <t>Muutos edelliseen lupaan (X)</t>
  </si>
  <si>
    <t>Gröda/situation</t>
  </si>
  <si>
    <t>Var/område</t>
  </si>
  <si>
    <t>Syfte</t>
  </si>
  <si>
    <t>Utrustningmetod</t>
  </si>
  <si>
    <t>BBCH Utvecklingsstadium/tidpunkt</t>
  </si>
  <si>
    <t>Minst antal dagar mellan varje behandling</t>
  </si>
  <si>
    <t>Min och max dos vid en enskild behandling (kg eller l produkt/ha)</t>
  </si>
  <si>
    <t>Vatten (l/ha)</t>
  </si>
  <si>
    <t>Minst antal dagar mellan sista behandling och skörd</t>
  </si>
  <si>
    <t>Övrigt</t>
  </si>
  <si>
    <t>Ändringar sedan förra produktgofkännandet är markererade med X (förny-else)</t>
  </si>
  <si>
    <t>Avomaa</t>
  </si>
  <si>
    <t>Friland</t>
  </si>
  <si>
    <t>Viheralueet</t>
  </si>
  <si>
    <t>Grönområden</t>
  </si>
  <si>
    <t>Suljetut tilat</t>
  </si>
  <si>
    <t>Slutna rum</t>
  </si>
  <si>
    <t>Parvekkeet</t>
  </si>
  <si>
    <t>Balkonger</t>
  </si>
  <si>
    <t>Terassit</t>
  </si>
  <si>
    <t>Terrasser</t>
  </si>
  <si>
    <t>Sisätilat</t>
  </si>
  <si>
    <t>Inomhusutrymmen</t>
  </si>
  <si>
    <t>Metsätaimitarha</t>
  </si>
  <si>
    <t>Skogsplantskola</t>
  </si>
  <si>
    <t>Metsänuudistusalat</t>
  </si>
  <si>
    <t>Skogsföryngringsytor</t>
  </si>
  <si>
    <t>Golfkentät</t>
  </si>
  <si>
    <t>Golfplaner</t>
  </si>
  <si>
    <t>Kasvihuone</t>
  </si>
  <si>
    <t>Växthus</t>
  </si>
  <si>
    <t>Kotipuutarha</t>
  </si>
  <si>
    <t>Hemträdgård</t>
  </si>
  <si>
    <t>Metsänviljely</t>
  </si>
  <si>
    <t>Skogsodling</t>
  </si>
  <si>
    <t>Taimitarhat</t>
  </si>
  <si>
    <t>Plantskolar</t>
  </si>
  <si>
    <t>Tunneliviljely</t>
  </si>
  <si>
    <t>Odling i tunneln</t>
  </si>
  <si>
    <t>Varastotila ja varastoidut tuotteet</t>
  </si>
  <si>
    <t>Lagringsplats och lagrade produkter</t>
  </si>
  <si>
    <t>Viljelemätön alue</t>
  </si>
  <si>
    <t>Icke odlade område</t>
  </si>
  <si>
    <t>vårvete</t>
  </si>
  <si>
    <t>morot</t>
  </si>
  <si>
    <t>Area/place of use</t>
  </si>
  <si>
    <t>Crop/use</t>
  </si>
  <si>
    <t>Pests to be controlled</t>
  </si>
  <si>
    <t>BBCH and verbal description of crop state</t>
  </si>
  <si>
    <t>Application method</t>
  </si>
  <si>
    <t>Water rate (l/ha)</t>
  </si>
  <si>
    <t>Remarks related to the use</t>
  </si>
  <si>
    <t>Esimerkkejä, FI</t>
  </si>
  <si>
    <t>Exempel, SV</t>
  </si>
  <si>
    <t>uncultivated  area</t>
  </si>
  <si>
    <t>tunnel</t>
  </si>
  <si>
    <t>homegarden</t>
  </si>
  <si>
    <t>green house</t>
  </si>
  <si>
    <t>indoor use</t>
  </si>
  <si>
    <t>balcony</t>
  </si>
  <si>
    <t>closed area</t>
  </si>
  <si>
    <t>amenity area</t>
  </si>
  <si>
    <t>open field area</t>
  </si>
  <si>
    <t>forestry</t>
  </si>
  <si>
    <t>nurseries</t>
  </si>
  <si>
    <t>storage and storaged products</t>
  </si>
  <si>
    <t>Examples, EN</t>
  </si>
  <si>
    <t>avomaa</t>
  </si>
  <si>
    <t>leveälehtiset rikkakasvit</t>
  </si>
  <si>
    <t>200-400</t>
  </si>
  <si>
    <t>vain kevätkäyttö</t>
  </si>
  <si>
    <t>friland</t>
  </si>
  <si>
    <t>puomiruisku</t>
  </si>
  <si>
    <t>kasvihuone</t>
  </si>
  <si>
    <t>reppuruisku</t>
  </si>
  <si>
    <t>100-200</t>
  </si>
  <si>
    <t xml:space="preserve">gurka </t>
  </si>
  <si>
    <t>käyttö sallittu syötäväkuorisilla kurkkukasveilla</t>
  </si>
  <si>
    <t>X</t>
  </si>
  <si>
    <t>växthus</t>
  </si>
  <si>
    <t>bredbladiga ogräs</t>
  </si>
  <si>
    <t>golf course</t>
  </si>
  <si>
    <t>terraces</t>
  </si>
  <si>
    <t>Minimum interval between applications (days)</t>
  </si>
  <si>
    <t>Pre-harvest interval (PHI, days)</t>
  </si>
  <si>
    <t>Käsittelyjen määrä vuodessa tai kasvukaudessa (minimi - maksimi)</t>
  </si>
  <si>
    <t>Käyttömäärä per käsittelykerta (Minimi - maksimi, kg tai l valmistetta/ha)</t>
  </si>
  <si>
    <t>Vesimäärä (Minimi-maksimi, l/ha)</t>
  </si>
  <si>
    <t>A single use application rate of the product (Min-Max, kg or L of product/ha)</t>
  </si>
  <si>
    <t>Application time(s) per year or season (Min-max)</t>
  </si>
  <si>
    <t>Amendment to previous authorisation (X)</t>
  </si>
  <si>
    <t>Water rate (Min-Max, l/ha)</t>
  </si>
  <si>
    <t>Leveälehtisten rikkakasvien torjuntaan porkkanalla ja kevätvehnällä avomaalla ja kurkulla kasvihuoneessa.</t>
  </si>
  <si>
    <t>Minimum-max. Antal behandlingar per år eller period.</t>
  </si>
  <si>
    <t>För bekämpning av bredbladiga ogräs med morot och vårvete på det öppna fältet och gurka i växthuset</t>
  </si>
  <si>
    <t>forest nursery</t>
  </si>
  <si>
    <t>reforestation sector</t>
  </si>
  <si>
    <t>GAP Number</t>
  </si>
  <si>
    <t>GAP Numero</t>
  </si>
  <si>
    <t>GAP Nummer</t>
  </si>
  <si>
    <t>porkkana [DAUCA]</t>
  </si>
  <si>
    <t>Valmistetunnisteet | Product IDs | Product identifierare</t>
  </si>
  <si>
    <t>Rekisterinumero | Registernumber | Registreringsnummer</t>
  </si>
  <si>
    <t xml:space="preserve">Valmistenimi | Product name | Produktnamn </t>
  </si>
  <si>
    <t>Valmistekoodi | Product code | Produktkod</t>
  </si>
  <si>
    <t>Användningsyfte på svenska | Intended use in Swedish</t>
  </si>
  <si>
    <t>Käyttöohjetaulukko suomeksi | Instuctions for use- table in Finnish | Bruksanvisningstabell på finska</t>
  </si>
  <si>
    <t>Käyttötarkoitus suomeksi  | Intended use in Finnish | Användningsändamål på finska</t>
  </si>
  <si>
    <t>Esimerkkejä eri käyttöpaikoista</t>
  </si>
  <si>
    <t>Användningstabell på svenska | Instructions for use- table in Swedish</t>
  </si>
  <si>
    <t>Muista täydentää myös viereinen ruotsinkielinen taulukko
Please remember also fill in the Swedish table below
Kom ihåg att fylla i även tabellen intill på svenska</t>
  </si>
  <si>
    <t>Example</t>
  </si>
  <si>
    <t>vain kevätkäyttö, uusi käyttökohde</t>
  </si>
  <si>
    <t>Hakemus | Application | Ansökan</t>
  </si>
  <si>
    <t>Päivämäärä | Date | Datum</t>
  </si>
  <si>
    <t>Hakemustyyppi | Type of application | Applikationstyp</t>
  </si>
  <si>
    <t>Authorisation - zonal</t>
  </si>
  <si>
    <t>Authorisation - EU wide</t>
  </si>
  <si>
    <t>Re-authorisation - zonal</t>
  </si>
  <si>
    <t>Re-authorisation - EU wide</t>
  </si>
  <si>
    <t>Mutual recognition - same zone</t>
  </si>
  <si>
    <t>Mutual recognition - different zone</t>
  </si>
  <si>
    <t>Mutual recognition - EU wide</t>
  </si>
  <si>
    <t>Label extension</t>
  </si>
  <si>
    <t>Label extension - minor use</t>
  </si>
  <si>
    <t>Identical product</t>
  </si>
  <si>
    <t>Other amendment</t>
  </si>
  <si>
    <t>BBCH / Käsittelyajankohta</t>
  </si>
  <si>
    <t>Type of application</t>
  </si>
  <si>
    <t>Paikka / alue</t>
  </si>
  <si>
    <t>BBCH 00-09 / ennen taimettumista</t>
  </si>
  <si>
    <t>BBCH 33-39 / korrenkasvun alusta lippulehtivaiheeseen</t>
  </si>
  <si>
    <t>BBCH10-20 / taimettumisen alusta neljälehtivaiheeseen</t>
  </si>
  <si>
    <t>kurkku [EPPO-koodi]</t>
  </si>
  <si>
    <t>kevätvehnä [EPPO-koodi]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</si>
</sst>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4"/>
      <name val="Arial"/>
      <family val="2"/>
    </font>
    <font>
      <b/>
      <sz val="9"/>
      <color rgb="FF003635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u/>
      <sz val="9"/>
      <color rgb="FF003635"/>
      <name val="Arial"/>
      <family val="2"/>
    </font>
    <font>
      <sz val="9"/>
      <color theme="4"/>
      <name val="Arial"/>
      <family val="2"/>
    </font>
    <font>
      <sz val="9"/>
      <color rgb="FF545BEE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</font>
    <font>
      <b/>
      <i/>
      <sz val="9"/>
      <color rgb="FF003635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u/>
      <sz val="11"/>
      <color rgb="FF003635"/>
      <name val="Arial"/>
      <family val="2"/>
    </font>
    <font>
      <sz val="11"/>
      <color rgb="FF131BB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16" fillId="2" borderId="0" xfId="0" applyFont="1" applyFill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quotePrefix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5" borderId="0" xfId="0" applyFont="1" applyFill="1"/>
    <xf numFmtId="0" fontId="5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horizontal="left" vertical="center" indent="2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>
      <alignment vertical="center"/>
    </xf>
    <xf numFmtId="0" fontId="4" fillId="5" borderId="0" xfId="0" applyFont="1" applyFill="1"/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right" vertical="center"/>
    </xf>
    <xf numFmtId="0" fontId="7" fillId="4" borderId="0" xfId="0" applyFont="1" applyFill="1" applyProtection="1"/>
    <xf numFmtId="0" fontId="8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2" borderId="0" xfId="0" applyFont="1" applyFill="1" applyProtection="1"/>
    <xf numFmtId="0" fontId="9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Protection="1"/>
    <xf numFmtId="0" fontId="7" fillId="2" borderId="0" xfId="0" applyFont="1" applyFill="1" applyAlignment="1" applyProtection="1">
      <alignment horizontal="left" vertical="center" indent="2"/>
    </xf>
    <xf numFmtId="0" fontId="14" fillId="2" borderId="13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1" fillId="0" borderId="10" xfId="0" applyFont="1" applyBorder="1" applyProtection="1"/>
    <xf numFmtId="0" fontId="1" fillId="0" borderId="10" xfId="0" applyFont="1" applyFill="1" applyBorder="1" applyProtection="1"/>
    <xf numFmtId="0" fontId="0" fillId="0" borderId="11" xfId="0" applyBorder="1" applyProtection="1"/>
    <xf numFmtId="0" fontId="0" fillId="0" borderId="0" xfId="0" applyFont="1" applyFill="1" applyProtection="1"/>
    <xf numFmtId="0" fontId="6" fillId="5" borderId="0" xfId="0" applyFont="1" applyFill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Alignment="1">
      <alignment horizontal="left" vertical="center"/>
    </xf>
    <xf numFmtId="0" fontId="12" fillId="5" borderId="0" xfId="0" applyFont="1" applyFill="1" applyBorder="1" applyAlignment="1">
      <alignment horizontal="right" vertical="center" wrapText="1"/>
    </xf>
    <xf numFmtId="0" fontId="12" fillId="5" borderId="16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17" fillId="5" borderId="15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1" fillId="2" borderId="15" xfId="0" applyFont="1" applyFill="1" applyBorder="1" applyAlignment="1" applyProtection="1">
      <alignment horizontal="left" wrapText="1"/>
      <protection hidden="1"/>
    </xf>
    <xf numFmtId="0" fontId="11" fillId="2" borderId="15" xfId="0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right" vertical="center" wrapText="1"/>
    </xf>
    <xf numFmtId="0" fontId="12" fillId="2" borderId="16" xfId="0" applyFont="1" applyFill="1" applyBorder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left" wrapText="1"/>
    </xf>
    <xf numFmtId="0" fontId="17" fillId="2" borderId="0" xfId="0" applyFont="1" applyFill="1" applyAlignment="1" applyProtection="1">
      <alignment horizontal="left" vertical="center"/>
    </xf>
    <xf numFmtId="14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 wrapText="1"/>
    </xf>
    <xf numFmtId="0" fontId="6" fillId="2" borderId="14" xfId="0" applyFont="1" applyFill="1" applyBorder="1" applyAlignment="1" applyProtection="1">
      <alignment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 applyProtection="1">
      <alignment horizontal="left" vertical="center" wrapText="1"/>
      <protection hidden="1"/>
    </xf>
    <xf numFmtId="0" fontId="11" fillId="5" borderId="15" xfId="0" applyFont="1" applyFill="1" applyBorder="1" applyAlignment="1">
      <alignment horizontal="left" vertical="center" wrapText="1"/>
    </xf>
  </cellXfs>
  <cellStyles count="1">
    <cellStyle name="Normaali" xfId="0" builtinId="0"/>
  </cellStyles>
  <dxfs count="81">
    <dxf>
      <font>
        <color rgb="FF131BB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131BBE"/>
      <color rgb="FFF7F7F7"/>
      <color rgb="FFFBFBFB"/>
      <color rgb="FF545BEE"/>
      <color rgb="FF9188FF"/>
      <color rgb="FFC8BEF9"/>
      <color rgb="FF00363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87578</xdr:colOff>
      <xdr:row>7</xdr:row>
      <xdr:rowOff>9867</xdr:rowOff>
    </xdr:from>
    <xdr:to>
      <xdr:col>14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0BD62DA-8BCB-C404-F184-B55D35994C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7624784" y="805485"/>
          <a:ext cx="618391" cy="281486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87578</xdr:colOff>
      <xdr:row>7</xdr:row>
      <xdr:rowOff>9867</xdr:rowOff>
    </xdr:from>
    <xdr:to>
      <xdr:col>13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A98E394-F2DE-45E9-B74F-6F43968EAF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8404153" y="705192"/>
          <a:ext cx="618391" cy="285408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5</xdr:col>
      <xdr:colOff>1088090</xdr:colOff>
      <xdr:row>9</xdr:row>
      <xdr:rowOff>93809</xdr:rowOff>
    </xdr:from>
    <xdr:ext cx="14550010" cy="530658"/>
    <xdr:sp macro="" textlink="">
      <xdr:nvSpPr>
        <xdr:cNvPr id="3" name="Suorakulmio 1">
          <a:extLst>
            <a:ext uri="{FF2B5EF4-FFF2-40B4-BE49-F238E27FC236}">
              <a16:creationId xmlns:a16="http://schemas.microsoft.com/office/drawing/2014/main" id="{89ADA31C-B753-4BC6-A99F-6F96F6829644}"/>
            </a:ext>
          </a:extLst>
        </xdr:cNvPr>
        <xdr:cNvSpPr/>
      </xdr:nvSpPr>
      <xdr:spPr>
        <a:xfrm rot="354912">
          <a:off x="7347376" y="1710338"/>
          <a:ext cx="1455001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Mallitaulukko, ei voi muokata | Table</a:t>
          </a:r>
          <a:r>
            <a:rPr lang="fi-FI" sz="2800" b="1" cap="none" spc="0" baseline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 example</a:t>
          </a:r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, cannot be edited | Malltabell, kan inte redigeras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DDE73-CC4B-46D3-B6A9-DAFFF72CA4FE}" name="GAP_fi" displayName="GAP_fi" ref="C20:O105" totalsRowShown="0" headerRowDxfId="80" dataDxfId="78" headerRowBorderDxfId="79" tableBorderDxfId="77" totalsRowBorderDxfId="76">
  <autoFilter ref="C20:O105" xr:uid="{86ADDE73-CC4B-46D3-B6A9-DAFFF72CA4FE}"/>
  <tableColumns count="13">
    <tableColumn id="9" xr3:uid="{7DCC6095-8D8E-401C-8E7F-239331EDB6EA}" name="GAP Numero" dataDxfId="75"/>
    <tableColumn id="1" xr3:uid="{CDE1AECF-387C-4F59-BF46-3091D6DC24CE}" name="Viljelykasvi / käyttökohde" dataDxfId="74"/>
    <tableColumn id="2" xr3:uid="{F612B34F-683B-4864-B00F-A26796C9DD9B}" name="Paikka / alue" dataDxfId="73"/>
    <tableColumn id="3" xr3:uid="{FC9DABE9-A622-4263-A0BD-823A28CC2107}" name="Torjunnan kohde" dataDxfId="72"/>
    <tableColumn id="4" xr3:uid="{A54A4487-1D38-4BAC-A238-7ADE438BFAD9}" name="Levitystapa" dataDxfId="71"/>
    <tableColumn id="5" xr3:uid="{7CA32218-D8CB-4B21-BD09-481CD4F64275}" name="BBCH / Käsittelyajankohta" dataDxfId="70"/>
    <tableColumn id="6" xr3:uid="{F5A6B9F9-8781-4E5E-96E2-B4E63064FFF0}" name="Käsittelyjen määrä vuodessa tai kasvukaudessa (minimi - maksimi)" dataDxfId="69"/>
    <tableColumn id="7" xr3:uid="{49798250-F1FC-4F15-B068-F6F8178E01B5}" name="Käsittelyjen väliin jäävä vähimmäisaika (vrk)" dataDxfId="68"/>
    <tableColumn id="8" xr3:uid="{8C20E0FE-DCFE-4C68-9D0B-6DBEE70010C8}" name="Käyttömäärä per käsittelykerta (Minimi - maksimi, kg tai l valmistetta/ha)" dataDxfId="67"/>
    <tableColumn id="10" xr3:uid="{9E2C1AC4-238C-4017-A08D-174129F86B2B}" name="Vesimäärä (Minimi-maksimi, l/ha)" dataDxfId="66"/>
    <tableColumn id="11" xr3:uid="{6FADB6E6-143A-41BB-8E17-BDE36D954162}" name="Varoaika (vrk)" dataDxfId="65"/>
    <tableColumn id="12" xr3:uid="{F4DE5B93-F71B-4288-8B5E-8A97B72E44F0}" name="Huomioita" dataDxfId="64"/>
    <tableColumn id="13" xr3:uid="{BCAB6C52-62B2-4A0A-AA2B-1542E0423372}" name="Muutos edelliseen lupaan (X)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CA2F37-270A-4014-BC25-F703B2195DA2}" name="GAP_sv" displayName="GAP_sv" ref="Q20:AC105" totalsRowShown="0" headerRowDxfId="62" dataDxfId="60" headerRowBorderDxfId="61" tableBorderDxfId="59" totalsRowBorderDxfId="58">
  <autoFilter ref="Q20:AC105" xr:uid="{A0CA2F37-270A-4014-BC25-F703B2195DA2}"/>
  <tableColumns count="13">
    <tableColumn id="9" xr3:uid="{41F50DD6-2185-4D75-B93B-A7567E5DB0BF}" name="GAP Nummer" dataDxfId="57">
      <calculatedColumnFormula>IF(GAP_fi[[#This Row],[GAP Numero]]="", "", GAP_fi[[#This Row],[GAP Numero]])</calculatedColumnFormula>
    </tableColumn>
    <tableColumn id="1" xr3:uid="{EFE3645A-1FAA-480D-B8BD-EB68E8EBFB2C}" name="Gröda/situation" dataDxfId="56"/>
    <tableColumn id="2" xr3:uid="{365D06E8-DB85-4587-A1C5-86CCCA546A46}" name="Var/område" dataDxfId="55"/>
    <tableColumn id="3" xr3:uid="{1FDBC5D7-2205-4965-84F6-1F2F1DD29E4A}" name="Syfte" dataDxfId="54"/>
    <tableColumn id="4" xr3:uid="{0EF33DA5-E030-4F75-864F-3ECC0B41695A}" name="Utrustningmetod" dataDxfId="53"/>
    <tableColumn id="5" xr3:uid="{086A8465-B103-4F1F-BA6E-A67E14BCD78B}" name="BBCH Utvecklingsstadium/tidpunkt" dataDxfId="52"/>
    <tableColumn id="6" xr3:uid="{26C4DCAE-BF10-4CE0-9E04-74B80E991952}" name="Minimum-max. Antal behandlingar per år eller period." dataDxfId="51">
      <calculatedColumnFormula>IF(GAP_fi[[#This Row],[Käsittelyjen määrä vuodessa tai kasvukaudessa (minimi - maksimi)]]="","", GAP_fi[[#This Row],[Käsittelyjen määrä vuodessa tai kasvukaudessa (minimi - maksimi)]])</calculatedColumnFormula>
    </tableColumn>
    <tableColumn id="7" xr3:uid="{060CBB0F-B2D6-4A0E-B8C3-5F265677C23F}" name="Minst antal dagar mellan varje behandling" dataDxfId="50">
      <calculatedColumnFormula>IF(GAP_fi[[#This Row],[Käsittelyjen väliin jäävä vähimmäisaika (vrk)]]="", "",GAP_fi[[#This Row],[Käsittelyjen väliin jäävä vähimmäisaika (vrk)]])</calculatedColumnFormula>
    </tableColumn>
    <tableColumn id="8" xr3:uid="{D27B5CB7-BFD1-4CF6-8409-A21C910BF4B6}" name="Min och max dos vid en enskild behandling (kg eller l produkt/ha)" dataDxfId="49">
      <calculatedColumnFormula>IF(GAP_fi[[#This Row],[Käyttömäärä per käsittelykerta (Minimi - maksimi, kg tai l valmistetta/ha)]]="","", GAP_fi[[#This Row],[Käyttömäärä per käsittelykerta (Minimi - maksimi, kg tai l valmistetta/ha)]])</calculatedColumnFormula>
    </tableColumn>
    <tableColumn id="10" xr3:uid="{A3406657-0561-4BD2-B1CB-4C81086A97B2}" name="Vatten (l/ha)" dataDxfId="48">
      <calculatedColumnFormula>IF(GAP_fi[[#This Row],[Vesimäärä (Minimi-maksimi, l/ha)]]="", "", GAP_fi[[#This Row],[Vesimäärä (Minimi-maksimi, l/ha)]])</calculatedColumnFormula>
    </tableColumn>
    <tableColumn id="11" xr3:uid="{E4C35E52-CD5A-4EC7-82C3-9C1A649BFEDA}" name="Minst antal dagar mellan sista behandling och skörd" dataDxfId="47">
      <calculatedColumnFormula>IF(GAP_fi[[#This Row],[Varoaika (vrk)]]="", "", GAP_fi[[#This Row],[Varoaika (vrk)]])</calculatedColumnFormula>
    </tableColumn>
    <tableColumn id="12" xr3:uid="{8D2B64D0-6E3B-44B7-A410-C8F1C72A3945}" name="Övrigt" dataDxfId="46"/>
    <tableColumn id="13" xr3:uid="{A69A2325-B58E-4452-9241-0E8A1E0F3B0C}" name="Ändringar sedan förra produktgofkännandet är markererade med X (förny-else)" dataDxfId="45">
      <calculatedColumnFormula>IF(GAP_fi[[#This Row],[Muutos edelliseen lupaan (X)]]="", "",GAP_fi[[#This Row],[Muutos edelliseen lupaan (X)]])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8E917F-B603-4B82-B095-C3D192F86228}" name="Table15" displayName="Table15" ref="B20:N105" totalsRowShown="0" headerRowDxfId="44" dataDxfId="42" headerRowBorderDxfId="43" tableBorderDxfId="41" totalsRowBorderDxfId="40">
  <autoFilter ref="B20:N105" xr:uid="{F78E917F-B603-4B82-B095-C3D192F86228}"/>
  <tableColumns count="13">
    <tableColumn id="9" xr3:uid="{B39449C4-6914-4915-B94A-37F20578F7AF}" name="GAP Numero" dataDxfId="39"/>
    <tableColumn id="1" xr3:uid="{9498E292-298F-42BB-B049-C8F79FE8301C}" name="Viljelykasvi / käyttökohde" dataDxfId="38"/>
    <tableColumn id="2" xr3:uid="{73F7480A-852C-436A-850C-1B011D229BF2}" name="Paikka/alue" dataDxfId="37"/>
    <tableColumn id="3" xr3:uid="{BB7C34D6-E381-4114-9774-FF4A6CA57C39}" name="Torjunnan kohde" dataDxfId="36"/>
    <tableColumn id="4" xr3:uid="{79D8EE76-3E85-4739-B09D-6AB2E2A569BE}" name="Levitystapa" dataDxfId="35"/>
    <tableColumn id="5" xr3:uid="{5478621F-9C81-4A8E-9ACA-2E9B68E03E8D}" name="BBCH/Käsittelyajankohta" dataDxfId="34"/>
    <tableColumn id="6" xr3:uid="{0903317A-51D4-47A0-BA59-C82DE8256EA0}" name="Käsittelyjen määrä vuodessa tai kasvukaudessa (minimi - maksimi)" dataDxfId="33"/>
    <tableColumn id="7" xr3:uid="{9E3ACDD4-6E1A-4C80-B506-58705D2484EA}" name="Käsittelyjen väliin jäävä vähimmäisaika (vrk)" dataDxfId="32"/>
    <tableColumn id="8" xr3:uid="{6A0E1BE6-F15F-4F0B-A086-6533AD74FD23}" name="Käyttömäärä per käsittelykerta (Minimi - maksimi, kg tai l valmistetta/ha)" dataDxfId="31"/>
    <tableColumn id="10" xr3:uid="{5293DF47-6000-4B67-BE9F-3B48A9441658}" name="Vesimäärä (Minimi-maksimi, l/ha)" dataDxfId="30"/>
    <tableColumn id="11" xr3:uid="{55CD1C98-C8CC-4B9F-8EFF-4866CADB9A13}" name="Varoaika (vrk)" dataDxfId="29"/>
    <tableColumn id="12" xr3:uid="{6309AB6E-C5E3-4313-856E-FB93BE89C3EB}" name="Huomioita" dataDxfId="28"/>
    <tableColumn id="13" xr3:uid="{4BCD6930-549B-4E40-81B9-8B1078D03B0B}" name="Muutos edelliseen lupaan (X)" dataDxfId="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11F190-A0FD-458C-BE30-FCB1868ADFB4}" name="Table26" displayName="Table26" ref="P20:AB105" totalsRowShown="0" headerRowDxfId="26" dataDxfId="24" headerRowBorderDxfId="25" tableBorderDxfId="23" totalsRowBorderDxfId="22">
  <autoFilter ref="P20:AB105" xr:uid="{B111F190-A0FD-458C-BE30-FCB1868ADFB4}"/>
  <tableColumns count="13">
    <tableColumn id="9" xr3:uid="{740B2FF9-25CA-4503-9BB7-940F9BA9EC96}" name="GAP Nummer" dataDxfId="21">
      <calculatedColumnFormula>IF(Table15[[#This Row],[GAP Numero]]="", "", Table15[[#This Row],[GAP Numero]])</calculatedColumnFormula>
    </tableColumn>
    <tableColumn id="1" xr3:uid="{20C36286-03FF-4D1A-89BE-728D5EEC39A5}" name="Gröda/situation" dataDxfId="20"/>
    <tableColumn id="2" xr3:uid="{A7683D81-8F31-4359-8264-5FFAB5200DCD}" name="Var/område" dataDxfId="19"/>
    <tableColumn id="3" xr3:uid="{BE23C9CB-C614-4285-969B-7C787FD99E16}" name="Syfte" dataDxfId="18"/>
    <tableColumn id="4" xr3:uid="{81DED980-A52E-4F83-8EB3-7BB1CEE6A7E6}" name="Utrustningmetod" dataDxfId="17"/>
    <tableColumn id="5" xr3:uid="{003EEB79-3043-4406-98EE-99615788E0D4}" name="BBCH Utvecklingsstadium/tidpunkt" dataDxfId="16"/>
    <tableColumn id="6" xr3:uid="{F25AF458-9DDB-43BD-9902-052A3444944A}" name="Minimum-max. Antal behandlingar per år eller period." dataDxfId="15">
      <calculatedColumnFormula>IF(Table15[[#This Row],[Käsittelyjen määrä vuodessa tai kasvukaudessa (minimi - maksimi)]]="","", Table15[[#This Row],[Käsittelyjen määrä vuodessa tai kasvukaudessa (minimi - maksimi)]])</calculatedColumnFormula>
    </tableColumn>
    <tableColumn id="7" xr3:uid="{5A83C64A-B9F6-478F-9562-5296C994D4E7}" name="Minst antal dagar mellan varje behandling" dataDxfId="14">
      <calculatedColumnFormula>IF(Table15[[#This Row],[Käsittelyjen väliin jäävä vähimmäisaika (vrk)]]="", "",Table15[[#This Row],[Käsittelyjen väliin jäävä vähimmäisaika (vrk)]])</calculatedColumnFormula>
    </tableColumn>
    <tableColumn id="8" xr3:uid="{62A15306-2A7F-4BA3-90D3-0718519AE730}" name="Min och max dos vid en enskild behandling (kg eller l produkt/ha)" dataDxfId="13">
      <calculatedColumnFormula>IF(Table15[[#This Row],[Käyttömäärä per käsittelykerta (Minimi - maksimi, kg tai l valmistetta/ha)]]="","", Table15[[#This Row],[Käyttömäärä per käsittelykerta (Minimi - maksimi, kg tai l valmistetta/ha)]])</calculatedColumnFormula>
    </tableColumn>
    <tableColumn id="10" xr3:uid="{2996514B-0977-48F0-AF4E-BFAC672433EE}" name="Vatten (l/ha)" dataDxfId="12">
      <calculatedColumnFormula>IF(Table15[[#This Row],[Vesimäärä (Minimi-maksimi, l/ha)]]="", "", Table15[[#This Row],[Vesimäärä (Minimi-maksimi, l/ha)]])</calculatedColumnFormula>
    </tableColumn>
    <tableColumn id="11" xr3:uid="{D30035F2-4326-4030-B7E8-C9BAF66D2DF0}" name="Minst antal dagar mellan sista behandling och skörd" dataDxfId="11">
      <calculatedColumnFormula>IF(Table15[[#This Row],[Varoaika (vrk)]]="", "", Table15[[#This Row],[Varoaika (vrk)]])</calculatedColumnFormula>
    </tableColumn>
    <tableColumn id="12" xr3:uid="{3D8C148A-4509-4525-953A-26E20ECFF232}" name="Övrigt" dataDxfId="10"/>
    <tableColumn id="13" xr3:uid="{3F0A568D-C1DD-43FF-8C4E-0B24EB122886}" name="Ändringar sedan förra produktgofkännandet är markererade med X (förny-else)" dataDxfId="9">
      <calculatedColumnFormula>IF(Table15[[#This Row],[Muutos edelliseen lupaan (X)]]="", "",Table15[[#This Row],[Muutos edelliseen lupaan (X)]])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14766E-5257-444D-9DCD-4040C2675AA0}" name="Paikat" displayName="Paikat" ref="A4:C20" totalsRowShown="0" headerRowDxfId="8" dataDxfId="6" headerRowBorderDxfId="7" tableBorderDxfId="5" totalsRowBorderDxfId="4">
  <autoFilter ref="A4:C20" xr:uid="{0414766E-5257-444D-9DCD-4040C2675AA0}"/>
  <tableColumns count="3">
    <tableColumn id="1" xr3:uid="{2CC82C62-C454-4800-A55F-235A1DFE6B06}" name="Paikka/alue" dataDxfId="3"/>
    <tableColumn id="3" xr3:uid="{825AC3EA-09B5-4B3C-808F-7527C50161AD}" name="Var/område" dataDxfId="2"/>
    <tableColumn id="2" xr3:uid="{7E34691E-46C0-471E-8BE4-1542E5BDFE5E}" name="Area/place of use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028C-EDB6-4274-AA2A-9385639EF674}">
  <sheetPr codeName="Sheet1"/>
  <dimension ref="A1:BH125"/>
  <sheetViews>
    <sheetView tabSelected="1" zoomScale="85" zoomScaleNormal="85" workbookViewId="0">
      <selection activeCell="U11" sqref="U11:AB11"/>
    </sheetView>
  </sheetViews>
  <sheetFormatPr defaultColWidth="9.15234375" defaultRowHeight="14.15" outlineLevelRow="1" x14ac:dyDescent="0.35"/>
  <cols>
    <col min="1" max="1" width="2.53515625" style="2" bestFit="1" customWidth="1"/>
    <col min="2" max="2" width="4.3046875" style="2" customWidth="1"/>
    <col min="3" max="3" width="13.84375" style="2" customWidth="1"/>
    <col min="4" max="4" width="34" style="2" customWidth="1"/>
    <col min="5" max="5" width="10.69140625" style="2" customWidth="1"/>
    <col min="6" max="6" width="17.15234375" style="2" bestFit="1" customWidth="1"/>
    <col min="7" max="7" width="16.3046875" style="2" customWidth="1"/>
    <col min="8" max="8" width="18.84375" style="2" customWidth="1"/>
    <col min="9" max="9" width="22.84375" style="2" customWidth="1"/>
    <col min="10" max="10" width="28.15234375" style="2" customWidth="1"/>
    <col min="11" max="11" width="30.53515625" style="2" customWidth="1"/>
    <col min="12" max="12" width="17.3828125" style="2" customWidth="1"/>
    <col min="13" max="13" width="13.3828125" style="2" customWidth="1"/>
    <col min="14" max="14" width="24.15234375" style="2" customWidth="1"/>
    <col min="15" max="15" width="20.3046875" style="2" customWidth="1"/>
    <col min="16" max="17" width="21.3828125" style="2" customWidth="1"/>
    <col min="18" max="19" width="13.53515625" style="2" customWidth="1"/>
    <col min="20" max="20" width="16.3046875" style="2" customWidth="1"/>
    <col min="21" max="21" width="19.3828125" style="2" bestFit="1" customWidth="1"/>
    <col min="22" max="22" width="18" style="2" customWidth="1"/>
    <col min="23" max="23" width="25.15234375" style="2" customWidth="1"/>
    <col min="24" max="24" width="17.3046875" style="2" customWidth="1"/>
    <col min="25" max="25" width="22" style="2" customWidth="1"/>
    <col min="26" max="26" width="13.53515625" style="2" customWidth="1"/>
    <col min="27" max="27" width="23" style="2" customWidth="1"/>
    <col min="28" max="28" width="16.3828125" style="2" customWidth="1"/>
    <col min="29" max="29" width="22.84375" style="2" customWidth="1"/>
    <col min="30" max="16384" width="9.15234375" style="2"/>
  </cols>
  <sheetData>
    <row r="1" spans="1:60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60" x14ac:dyDescent="0.35">
      <c r="A2" s="28"/>
      <c r="B2" s="28"/>
      <c r="C2" s="76" t="s">
        <v>123</v>
      </c>
      <c r="D2" s="76"/>
      <c r="E2" s="76"/>
      <c r="F2" s="30"/>
      <c r="G2" s="28"/>
      <c r="H2" s="28"/>
      <c r="I2" s="28"/>
      <c r="J2" s="28"/>
      <c r="K2" s="2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</row>
    <row r="3" spans="1:60" ht="20.25" customHeight="1" outlineLevel="1" x14ac:dyDescent="0.35">
      <c r="A3" s="28"/>
      <c r="B3" s="28"/>
      <c r="C3" s="70" t="s">
        <v>124</v>
      </c>
      <c r="D3" s="70"/>
      <c r="E3" s="71"/>
      <c r="F3" s="74"/>
      <c r="G3" s="74"/>
      <c r="H3" s="109" t="str">
        <f>IF(OR(hakemuspäivä="", hakemustyyppi=""), "● Pakollinen tieto | Required information | Obligatorisk information", "")</f>
        <v>● Pakollinen tieto | Required information | Obligatorisk information</v>
      </c>
      <c r="I3" s="110"/>
      <c r="J3" s="28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</row>
    <row r="4" spans="1:60" ht="20.25" customHeight="1" outlineLevel="1" x14ac:dyDescent="0.35">
      <c r="A4" s="28"/>
      <c r="B4" s="28"/>
      <c r="C4" s="72" t="s">
        <v>125</v>
      </c>
      <c r="D4" s="72"/>
      <c r="E4" s="73"/>
      <c r="F4" s="75"/>
      <c r="G4" s="75"/>
      <c r="H4" s="109"/>
      <c r="I4" s="110"/>
      <c r="J4" s="28"/>
      <c r="K4" s="2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</row>
    <row r="5" spans="1:60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K5" s="2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</row>
    <row r="6" spans="1:60" ht="25.5" customHeight="1" x14ac:dyDescent="0.35">
      <c r="A6" s="28"/>
      <c r="B6" s="28"/>
      <c r="C6" s="76" t="s">
        <v>111</v>
      </c>
      <c r="D6" s="76"/>
      <c r="E6" s="76"/>
      <c r="F6" s="30"/>
      <c r="G6" s="28"/>
      <c r="H6" s="28"/>
      <c r="I6" s="28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s="17" customFormat="1" ht="22.5" customHeight="1" outlineLevel="1" x14ac:dyDescent="0.3">
      <c r="A7" s="31"/>
      <c r="B7" s="31"/>
      <c r="C7" s="70" t="s">
        <v>112</v>
      </c>
      <c r="D7" s="70"/>
      <c r="E7" s="71"/>
      <c r="F7" s="86"/>
      <c r="G7" s="86"/>
      <c r="H7" s="109" t="str">
        <f>IF(AND(LEN(rekisterinumero)&lt;3, valmistenimi="", valmistekoodi=""), "● Kirjoita valmisteelle vähintään yksi tunniste | Please provide at least one product identificator | Ge produkten minst en identifierare", "")</f>
        <v>● Kirjoita valmisteelle vähintään yksi tunniste | Please provide at least one product identificator | Ge produkten minst en identifierare</v>
      </c>
      <c r="I7" s="110"/>
      <c r="J7" s="36"/>
      <c r="K7" s="36"/>
      <c r="L7" s="77" t="s">
        <v>120</v>
      </c>
      <c r="M7" s="77"/>
      <c r="N7" s="78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</row>
    <row r="8" spans="1:60" s="17" customFormat="1" ht="22.5" customHeight="1" outlineLevel="1" x14ac:dyDescent="0.3">
      <c r="A8" s="31"/>
      <c r="B8" s="31"/>
      <c r="C8" s="72" t="s">
        <v>113</v>
      </c>
      <c r="D8" s="72"/>
      <c r="E8" s="73"/>
      <c r="F8" s="87"/>
      <c r="G8" s="87"/>
      <c r="H8" s="109"/>
      <c r="I8" s="110"/>
      <c r="J8" s="36"/>
      <c r="K8" s="36"/>
      <c r="L8" s="77"/>
      <c r="M8" s="77"/>
      <c r="N8" s="78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</row>
    <row r="9" spans="1:60" s="17" customFormat="1" ht="22.5" customHeight="1" outlineLevel="1" x14ac:dyDescent="0.3">
      <c r="A9" s="31"/>
      <c r="B9" s="31"/>
      <c r="C9" s="79" t="s">
        <v>114</v>
      </c>
      <c r="D9" s="79"/>
      <c r="E9" s="80"/>
      <c r="F9" s="86"/>
      <c r="G9" s="86"/>
      <c r="H9" s="109"/>
      <c r="I9" s="110"/>
      <c r="J9" s="36"/>
      <c r="K9" s="36"/>
      <c r="L9" s="77"/>
      <c r="M9" s="77"/>
      <c r="N9" s="78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</row>
    <row r="10" spans="1:60" s="6" customFormat="1" ht="21.75" customHeight="1" x14ac:dyDescent="0.3">
      <c r="A10" s="32"/>
      <c r="B10" s="32"/>
      <c r="C10" s="32"/>
      <c r="D10" s="32"/>
      <c r="E10" s="32"/>
      <c r="F10" s="83" t="str">
        <f>IF(rekisterinumero&lt;&gt;"", "Reknro.: "&amp;rekisterinumero, IF(valmistenimi&lt;&gt;"", "Valmistenimi: "&amp;valmistenimi, IF(valmistekoodi &lt;&gt;"", "Valmistekoodi: "&amp;valmistekoodi, "")))</f>
        <v/>
      </c>
      <c r="G10" s="8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ht="30.75" customHeight="1" x14ac:dyDescent="0.35">
      <c r="A11" s="28"/>
      <c r="B11" s="28"/>
      <c r="C11" s="81" t="s">
        <v>117</v>
      </c>
      <c r="D11" s="81"/>
      <c r="E11" s="81"/>
      <c r="F11" s="81"/>
      <c r="G11" s="81"/>
      <c r="H11" s="111" t="str">
        <f>IF(LEN(käyttötarkoitus_fi)&lt;5, "● Kirjoita kenttään valmisteen sanallinen käyttötarkoitus suomeksi | Please type in a general use description of the product in Finnish | Skriv den verbala syftet av produkten på finska", "")</f>
        <v>● Kirjoita kenttään valmisteen sanallinen käyttötarkoitus suomeksi | Please type in a general use description of the product in Finnish | Skriv den verbala syftet av produkten på finska</v>
      </c>
      <c r="I11" s="111"/>
      <c r="J11" s="111"/>
      <c r="K11" s="111"/>
      <c r="L11" s="111"/>
      <c r="M11" s="111"/>
      <c r="N11" s="111"/>
      <c r="O11" s="28"/>
      <c r="P11" s="28"/>
      <c r="Q11" s="81" t="s">
        <v>115</v>
      </c>
      <c r="R11" s="81"/>
      <c r="S11" s="81"/>
      <c r="T11" s="81"/>
      <c r="U11" s="111" t="str">
        <f>IF(LEN(käyttötarkoitus_sv)&lt;5, "● Kirjoita kenttään valmisteen sanallinen käyttötarkoitus ruotsiksi | Please type in a general use description of the product in Swedish | Skriv det verbala syftet av produkten på svenska.", "")</f>
        <v>● Kirjoita kenttään valmisteen sanallinen käyttötarkoitus ruotsiksi | Please type in a general use description of the product in Swedish | Skriv det verbala syftet av produkten på svenska.</v>
      </c>
      <c r="V11" s="111"/>
      <c r="W11" s="111"/>
      <c r="X11" s="111"/>
      <c r="Y11" s="111"/>
      <c r="Z11" s="111"/>
      <c r="AA11" s="111"/>
      <c r="AB11" s="111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</row>
    <row r="12" spans="1:60" s="6" customFormat="1" ht="11.6" outlineLevel="1" x14ac:dyDescent="0.3">
      <c r="A12" s="32"/>
      <c r="B12" s="3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32"/>
      <c r="P12" s="32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s="6" customFormat="1" ht="11.6" outlineLevel="1" x14ac:dyDescent="0.3">
      <c r="A13" s="32"/>
      <c r="B13" s="3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32"/>
      <c r="P13" s="32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s="6" customFormat="1" ht="11.6" outlineLevel="1" x14ac:dyDescent="0.3">
      <c r="A14" s="32"/>
      <c r="B14" s="32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32"/>
      <c r="P14" s="32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s="6" customFormat="1" ht="11.6" outlineLevel="1" x14ac:dyDescent="0.3">
      <c r="A15" s="32"/>
      <c r="B15" s="32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32"/>
      <c r="P15" s="32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6" customFormat="1" ht="11.6" outlineLevel="1" x14ac:dyDescent="0.3">
      <c r="A16" s="32"/>
      <c r="B16" s="32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32"/>
      <c r="P16" s="32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ht="18.75" customHeight="1" x14ac:dyDescent="0.4">
      <c r="A17" s="28"/>
      <c r="B17" s="28"/>
      <c r="C17" s="28"/>
      <c r="D17" s="28"/>
      <c r="E17" s="28"/>
      <c r="F17" s="28"/>
      <c r="G17" s="28"/>
      <c r="H17" s="3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</row>
    <row r="18" spans="1:60" ht="33" customHeight="1" x14ac:dyDescent="0.35">
      <c r="A18" s="28"/>
      <c r="B18" s="28"/>
      <c r="C18" s="81" t="s">
        <v>116</v>
      </c>
      <c r="D18" s="81"/>
      <c r="E18" s="81"/>
      <c r="F18" s="81"/>
      <c r="G18" s="81"/>
      <c r="H18" s="81"/>
      <c r="I18" s="112" t="str">
        <f>IF(COUNTIF(B21:B105, "●")&gt;0, "● Taulukko sisältää vajaita rivejä, täydennä tiedot | The table contains incomplete rows, please fill in the data | Tabellen innehåller ofullständiga rader, vänligen fyll i uppgifterna",
IF(COUNTIF(B21:B105, "&gt;0")=0, "● Taulukossa ei ole rivejä, täydennä tiedot | The table contains no crops, please fill in the data | Det finns inga rader i tabellen, fyll i informationen",
 ""))</f>
        <v>● Taulukossa ei ole rivejä, täydennä tiedot | The table contains no crops, please fill in the data | Det finns inga rader i tabellen, fyll i informationen</v>
      </c>
      <c r="J18" s="112"/>
      <c r="K18" s="112"/>
      <c r="L18" s="112"/>
      <c r="M18" s="112"/>
      <c r="N18" s="112"/>
      <c r="O18" s="112"/>
      <c r="P18" s="28"/>
      <c r="Q18" s="81" t="s">
        <v>119</v>
      </c>
      <c r="R18" s="81"/>
      <c r="S18" s="81"/>
      <c r="T18" s="81"/>
      <c r="U18" s="81"/>
      <c r="V18" s="82" t="str">
        <f>IF(COUNTIF(P21:P105, "●")&gt;0, "● Taulukko sisältää vajaita rivejä, täydennä tiedot | The table contains incomplete rows, please fill in the data | Tabellen innehåller ofullständiga rader, vänligen fyll i uppgifterna",
 "")</f>
        <v/>
      </c>
      <c r="W18" s="82"/>
      <c r="X18" s="82"/>
      <c r="Y18" s="82"/>
      <c r="Z18" s="82"/>
      <c r="AA18" s="82"/>
      <c r="AB18" s="82"/>
      <c r="AC18" s="82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</row>
    <row r="19" spans="1:60" s="6" customFormat="1" ht="70.5" customHeight="1" outlineLevel="1" x14ac:dyDescent="0.3">
      <c r="A19" s="33"/>
      <c r="B19" s="33"/>
      <c r="C19" s="38" t="s">
        <v>107</v>
      </c>
      <c r="D19" s="38" t="s">
        <v>56</v>
      </c>
      <c r="E19" s="38" t="s">
        <v>55</v>
      </c>
      <c r="F19" s="38" t="s">
        <v>57</v>
      </c>
      <c r="G19" s="38" t="s">
        <v>59</v>
      </c>
      <c r="H19" s="38" t="s">
        <v>58</v>
      </c>
      <c r="I19" s="38" t="s">
        <v>99</v>
      </c>
      <c r="J19" s="38" t="s">
        <v>93</v>
      </c>
      <c r="K19" s="38" t="s">
        <v>98</v>
      </c>
      <c r="L19" s="38" t="s">
        <v>101</v>
      </c>
      <c r="M19" s="38" t="s">
        <v>94</v>
      </c>
      <c r="N19" s="38" t="s">
        <v>61</v>
      </c>
      <c r="O19" s="38" t="s">
        <v>100</v>
      </c>
      <c r="P19" s="38"/>
      <c r="Q19" s="38" t="s">
        <v>107</v>
      </c>
      <c r="R19" s="38" t="s">
        <v>56</v>
      </c>
      <c r="S19" s="38" t="s">
        <v>55</v>
      </c>
      <c r="T19" s="38" t="s">
        <v>57</v>
      </c>
      <c r="U19" s="38" t="s">
        <v>59</v>
      </c>
      <c r="V19" s="38" t="s">
        <v>58</v>
      </c>
      <c r="W19" s="38" t="s">
        <v>99</v>
      </c>
      <c r="X19" s="38" t="s">
        <v>93</v>
      </c>
      <c r="Y19" s="38" t="s">
        <v>98</v>
      </c>
      <c r="Z19" s="38" t="s">
        <v>60</v>
      </c>
      <c r="AA19" s="38" t="s">
        <v>94</v>
      </c>
      <c r="AB19" s="38" t="s">
        <v>61</v>
      </c>
      <c r="AC19" s="38" t="s">
        <v>100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s="6" customFormat="1" ht="81.75" customHeight="1" x14ac:dyDescent="0.3">
      <c r="A20" s="33"/>
      <c r="B20" s="34" t="s">
        <v>0</v>
      </c>
      <c r="C20" s="12" t="s">
        <v>108</v>
      </c>
      <c r="D20" s="13" t="s">
        <v>1</v>
      </c>
      <c r="E20" s="12" t="s">
        <v>139</v>
      </c>
      <c r="F20" s="12" t="s">
        <v>3</v>
      </c>
      <c r="G20" s="12" t="s">
        <v>4</v>
      </c>
      <c r="H20" s="12" t="s">
        <v>137</v>
      </c>
      <c r="I20" s="12" t="s">
        <v>95</v>
      </c>
      <c r="J20" s="12" t="s">
        <v>6</v>
      </c>
      <c r="K20" s="12" t="s">
        <v>96</v>
      </c>
      <c r="L20" s="12" t="s">
        <v>97</v>
      </c>
      <c r="M20" s="12" t="s">
        <v>7</v>
      </c>
      <c r="N20" s="12" t="s">
        <v>8</v>
      </c>
      <c r="O20" s="14" t="s">
        <v>9</v>
      </c>
      <c r="P20" s="32"/>
      <c r="Q20" s="12" t="s">
        <v>109</v>
      </c>
      <c r="R20" s="13" t="s">
        <v>10</v>
      </c>
      <c r="S20" s="12" t="s">
        <v>11</v>
      </c>
      <c r="T20" s="12" t="s">
        <v>12</v>
      </c>
      <c r="U20" s="12" t="s">
        <v>13</v>
      </c>
      <c r="V20" s="12" t="s">
        <v>14</v>
      </c>
      <c r="W20" s="15" t="s">
        <v>103</v>
      </c>
      <c r="X20" s="12" t="s">
        <v>15</v>
      </c>
      <c r="Y20" s="12" t="s">
        <v>16</v>
      </c>
      <c r="Z20" s="12" t="s">
        <v>17</v>
      </c>
      <c r="AA20" s="12" t="s">
        <v>18</v>
      </c>
      <c r="AB20" s="12" t="s">
        <v>19</v>
      </c>
      <c r="AC20" s="14" t="s">
        <v>20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s="6" customFormat="1" ht="11.6" x14ac:dyDescent="0.3">
      <c r="A21" s="33"/>
      <c r="B21" s="35" t="str">
        <f>IF(AND(COUNTA(GAP_fi[#This Row])&gt;0, OR( GAP_fi[[#This Row],[Viljelykasvi / käyttökohde]]="",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1" s="23"/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4"/>
      <c r="P21" s="39" t="str">
        <f>IF(AND(ISNUMBER(B21),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1" s="20" t="str">
        <f>IF(GAP_fi[[#This Row],[GAP Numero]]="", "", GAP_fi[[#This Row],[GAP Numero]])</f>
        <v/>
      </c>
      <c r="R21" s="24"/>
      <c r="S21" s="25"/>
      <c r="T21" s="25"/>
      <c r="U21" s="25"/>
      <c r="V21" s="25"/>
      <c r="W21" s="25" t="str">
        <f>IF(GAP_fi[[#This Row],[Käsittelyjen määrä vuodessa tai kasvukaudessa (minimi - maksimi)]]="","", GAP_fi[[#This Row],[Käsittelyjen määrä vuodessa tai kasvukaudessa (minimi - maksimi)]])</f>
        <v/>
      </c>
      <c r="X21" s="25" t="str">
        <f>IF(GAP_fi[[#This Row],[Käsittelyjen väliin jäävä vähimmäisaika (vrk)]]="", "",GAP_fi[[#This Row],[Käsittelyjen väliin jäävä vähimmäisaika (vrk)]])</f>
        <v/>
      </c>
      <c r="Y2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1" s="25" t="str">
        <f>IF(GAP_fi[[#This Row],[Vesimäärä (Minimi-maksimi, l/ha)]]="", "", GAP_fi[[#This Row],[Vesimäärä (Minimi-maksimi, l/ha)]])</f>
        <v/>
      </c>
      <c r="AA21" s="25" t="str">
        <f>IF(GAP_fi[[#This Row],[Varoaika (vrk)]]="", "", GAP_fi[[#This Row],[Varoaika (vrk)]])</f>
        <v/>
      </c>
      <c r="AB21" s="25"/>
      <c r="AC21" s="4" t="str">
        <f>IF(GAP_fi[[#This Row],[Muutos edelliseen lupaan (X)]]="", "",GAP_fi[[#This Row],[Muutos edelliseen lupaan (X)]])</f>
        <v/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6" customFormat="1" ht="11.6" x14ac:dyDescent="0.3">
      <c r="A22" s="33"/>
      <c r="B2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2" s="19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4"/>
      <c r="P22" s="39" t="str">
        <f>IF(AND(ISNUMBER(B22),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2" s="22" t="str">
        <f>IF(GAP_fi[[#This Row],[GAP Numero]]="", "", GAP_fi[[#This Row],[GAP Numero]])</f>
        <v/>
      </c>
      <c r="R22" s="24"/>
      <c r="S22" s="25"/>
      <c r="T22" s="25"/>
      <c r="U22" s="25"/>
      <c r="V22" s="25"/>
      <c r="W22" s="25" t="str">
        <f>IF(GAP_fi[[#This Row],[Käsittelyjen määrä vuodessa tai kasvukaudessa (minimi - maksimi)]]="","", GAP_fi[[#This Row],[Käsittelyjen määrä vuodessa tai kasvukaudessa (minimi - maksimi)]])</f>
        <v/>
      </c>
      <c r="X22" s="25" t="str">
        <f>IF(GAP_fi[[#This Row],[Käsittelyjen väliin jäävä vähimmäisaika (vrk)]]="", "",GAP_fi[[#This Row],[Käsittelyjen väliin jäävä vähimmäisaika (vrk)]])</f>
        <v/>
      </c>
      <c r="Y2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2" s="25" t="str">
        <f>IF(GAP_fi[[#This Row],[Vesimäärä (Minimi-maksimi, l/ha)]]="", "", GAP_fi[[#This Row],[Vesimäärä (Minimi-maksimi, l/ha)]])</f>
        <v/>
      </c>
      <c r="AA22" s="25" t="str">
        <f>IF(GAP_fi[[#This Row],[Varoaika (vrk)]]="", "", GAP_fi[[#This Row],[Varoaika (vrk)]])</f>
        <v/>
      </c>
      <c r="AB22" s="25"/>
      <c r="AC22" s="4" t="str">
        <f>IF(GAP_fi[[#This Row],[Muutos edelliseen lupaan (X)]]="", "",GAP_fi[[#This Row],[Muutos edelliseen lupaan (X)]])</f>
        <v/>
      </c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s="6" customFormat="1" ht="11.6" x14ac:dyDescent="0.3">
      <c r="A23" s="33"/>
      <c r="B2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3" s="19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4"/>
      <c r="P23" s="39" t="str">
        <f>IF(AND(ISNUMBER(B23),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3" s="22" t="str">
        <f>IF(GAP_fi[[#This Row],[GAP Numero]]="", "", GAP_fi[[#This Row],[GAP Numero]])</f>
        <v/>
      </c>
      <c r="R23" s="24"/>
      <c r="S23" s="25"/>
      <c r="T23" s="25"/>
      <c r="U23" s="25"/>
      <c r="V23" s="25"/>
      <c r="W23" s="25" t="str">
        <f>IF(GAP_fi[[#This Row],[Käsittelyjen määrä vuodessa tai kasvukaudessa (minimi - maksimi)]]="","", GAP_fi[[#This Row],[Käsittelyjen määrä vuodessa tai kasvukaudessa (minimi - maksimi)]])</f>
        <v/>
      </c>
      <c r="X23" s="25" t="str">
        <f>IF(GAP_fi[[#This Row],[Käsittelyjen väliin jäävä vähimmäisaika (vrk)]]="", "",GAP_fi[[#This Row],[Käsittelyjen väliin jäävä vähimmäisaika (vrk)]])</f>
        <v/>
      </c>
      <c r="Y2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3" s="25" t="str">
        <f>IF(GAP_fi[[#This Row],[Vesimäärä (Minimi-maksimi, l/ha)]]="", "", GAP_fi[[#This Row],[Vesimäärä (Minimi-maksimi, l/ha)]])</f>
        <v/>
      </c>
      <c r="AA23" s="25" t="str">
        <f>IF(GAP_fi[[#This Row],[Varoaika (vrk)]]="", "", GAP_fi[[#This Row],[Varoaika (vrk)]])</f>
        <v/>
      </c>
      <c r="AB23" s="25"/>
      <c r="AC23" s="4" t="str">
        <f>IF(GAP_fi[[#This Row],[Muutos edelliseen lupaan (X)]]="", "",GAP_fi[[#This Row],[Muutos edelliseen lupaan (X)]])</f>
        <v/>
      </c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s="6" customFormat="1" ht="11.6" x14ac:dyDescent="0.3">
      <c r="A24" s="33"/>
      <c r="B2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4" s="19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4"/>
      <c r="P24" s="39" t="str">
        <f>IF(AND(ISNUMBER(B24),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4" s="22" t="str">
        <f>IF(GAP_fi[[#This Row],[GAP Numero]]="", "", GAP_fi[[#This Row],[GAP Numero]])</f>
        <v/>
      </c>
      <c r="R24" s="24"/>
      <c r="S24" s="25"/>
      <c r="T24" s="25"/>
      <c r="U24" s="25"/>
      <c r="V24" s="25"/>
      <c r="W24" s="25" t="str">
        <f>IF(GAP_fi[[#This Row],[Käsittelyjen määrä vuodessa tai kasvukaudessa (minimi - maksimi)]]="","", GAP_fi[[#This Row],[Käsittelyjen määrä vuodessa tai kasvukaudessa (minimi - maksimi)]])</f>
        <v/>
      </c>
      <c r="X24" s="25" t="str">
        <f>IF(GAP_fi[[#This Row],[Käsittelyjen väliin jäävä vähimmäisaika (vrk)]]="", "",GAP_fi[[#This Row],[Käsittelyjen väliin jäävä vähimmäisaika (vrk)]])</f>
        <v/>
      </c>
      <c r="Y2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4" s="25" t="str">
        <f>IF(GAP_fi[[#This Row],[Vesimäärä (Minimi-maksimi, l/ha)]]="", "", GAP_fi[[#This Row],[Vesimäärä (Minimi-maksimi, l/ha)]])</f>
        <v/>
      </c>
      <c r="AA24" s="25" t="str">
        <f>IF(GAP_fi[[#This Row],[Varoaika (vrk)]]="", "", GAP_fi[[#This Row],[Varoaika (vrk)]])</f>
        <v/>
      </c>
      <c r="AB24" s="25"/>
      <c r="AC24" s="4" t="str">
        <f>IF(GAP_fi[[#This Row],[Muutos edelliseen lupaan (X)]]="", "",GAP_fi[[#This Row],[Muutos edelliseen lupaan (X)]])</f>
        <v/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s="6" customFormat="1" ht="11.6" x14ac:dyDescent="0.3">
      <c r="A25" s="33"/>
      <c r="B2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5" s="19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4"/>
      <c r="P25" s="39" t="str">
        <f>IF(AND(ISNUMBER(B25),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5" s="22" t="str">
        <f>IF(GAP_fi[[#This Row],[GAP Numero]]="", "", GAP_fi[[#This Row],[GAP Numero]])</f>
        <v/>
      </c>
      <c r="R25" s="24"/>
      <c r="S25" s="25"/>
      <c r="T25" s="25"/>
      <c r="U25" s="25"/>
      <c r="V25" s="25"/>
      <c r="W25" s="25" t="str">
        <f>IF(GAP_fi[[#This Row],[Käsittelyjen määrä vuodessa tai kasvukaudessa (minimi - maksimi)]]="","", GAP_fi[[#This Row],[Käsittelyjen määrä vuodessa tai kasvukaudessa (minimi - maksimi)]])</f>
        <v/>
      </c>
      <c r="X25" s="25" t="str">
        <f>IF(GAP_fi[[#This Row],[Käsittelyjen väliin jäävä vähimmäisaika (vrk)]]="", "",GAP_fi[[#This Row],[Käsittelyjen väliin jäävä vähimmäisaika (vrk)]])</f>
        <v/>
      </c>
      <c r="Y2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5" s="25" t="str">
        <f>IF(GAP_fi[[#This Row],[Vesimäärä (Minimi-maksimi, l/ha)]]="", "", GAP_fi[[#This Row],[Vesimäärä (Minimi-maksimi, l/ha)]])</f>
        <v/>
      </c>
      <c r="AA25" s="25" t="str">
        <f>IF(GAP_fi[[#This Row],[Varoaika (vrk)]]="", "", GAP_fi[[#This Row],[Varoaika (vrk)]])</f>
        <v/>
      </c>
      <c r="AB25" s="25"/>
      <c r="AC25" s="4" t="str">
        <f>IF(GAP_fi[[#This Row],[Muutos edelliseen lupaan (X)]]="", "",GAP_fi[[#This Row],[Muutos edelliseen lupaan (X)]])</f>
        <v/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s="6" customFormat="1" ht="11.6" x14ac:dyDescent="0.3">
      <c r="A26" s="33"/>
      <c r="B2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6" s="19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4"/>
      <c r="P26" s="39" t="str">
        <f>IF(AND(ISNUMBER(B26),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6" s="22" t="str">
        <f>IF(GAP_fi[[#This Row],[GAP Numero]]="", "", GAP_fi[[#This Row],[GAP Numero]])</f>
        <v/>
      </c>
      <c r="R26" s="24"/>
      <c r="S26" s="25"/>
      <c r="T26" s="25"/>
      <c r="U26" s="25"/>
      <c r="V26" s="25"/>
      <c r="W26" s="25" t="str">
        <f>IF(GAP_fi[[#This Row],[Käsittelyjen määrä vuodessa tai kasvukaudessa (minimi - maksimi)]]="","", GAP_fi[[#This Row],[Käsittelyjen määrä vuodessa tai kasvukaudessa (minimi - maksimi)]])</f>
        <v/>
      </c>
      <c r="X26" s="25" t="str">
        <f>IF(GAP_fi[[#This Row],[Käsittelyjen väliin jäävä vähimmäisaika (vrk)]]="", "",GAP_fi[[#This Row],[Käsittelyjen väliin jäävä vähimmäisaika (vrk)]])</f>
        <v/>
      </c>
      <c r="Y2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6" s="25" t="str">
        <f>IF(GAP_fi[[#This Row],[Vesimäärä (Minimi-maksimi, l/ha)]]="", "", GAP_fi[[#This Row],[Vesimäärä (Minimi-maksimi, l/ha)]])</f>
        <v/>
      </c>
      <c r="AA26" s="25" t="str">
        <f>IF(GAP_fi[[#This Row],[Varoaika (vrk)]]="", "", GAP_fi[[#This Row],[Varoaika (vrk)]])</f>
        <v/>
      </c>
      <c r="AB26" s="25"/>
      <c r="AC26" s="4" t="str">
        <f>IF(GAP_fi[[#This Row],[Muutos edelliseen lupaan (X)]]="", "",GAP_fi[[#This Row],[Muutos edelliseen lupaan (X)]])</f>
        <v/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s="6" customFormat="1" ht="11.6" x14ac:dyDescent="0.3">
      <c r="A27" s="33"/>
      <c r="B2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7" s="19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4"/>
      <c r="P27" s="39" t="str">
        <f>IF(AND(ISNUMBER(B27),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7" s="22" t="str">
        <f>IF(GAP_fi[[#This Row],[GAP Numero]]="", "", GAP_fi[[#This Row],[GAP Numero]])</f>
        <v/>
      </c>
      <c r="R27" s="24"/>
      <c r="S27" s="25"/>
      <c r="T27" s="25"/>
      <c r="U27" s="25"/>
      <c r="V27" s="25"/>
      <c r="W27" s="25" t="str">
        <f>IF(GAP_fi[[#This Row],[Käsittelyjen määrä vuodessa tai kasvukaudessa (minimi - maksimi)]]="","", GAP_fi[[#This Row],[Käsittelyjen määrä vuodessa tai kasvukaudessa (minimi - maksimi)]])</f>
        <v/>
      </c>
      <c r="X27" s="25" t="str">
        <f>IF(GAP_fi[[#This Row],[Käsittelyjen väliin jäävä vähimmäisaika (vrk)]]="", "",GAP_fi[[#This Row],[Käsittelyjen väliin jäävä vähimmäisaika (vrk)]])</f>
        <v/>
      </c>
      <c r="Y2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7" s="25" t="str">
        <f>IF(GAP_fi[[#This Row],[Vesimäärä (Minimi-maksimi, l/ha)]]="", "", GAP_fi[[#This Row],[Vesimäärä (Minimi-maksimi, l/ha)]])</f>
        <v/>
      </c>
      <c r="AA27" s="25" t="str">
        <f>IF(GAP_fi[[#This Row],[Varoaika (vrk)]]="", "", GAP_fi[[#This Row],[Varoaika (vrk)]])</f>
        <v/>
      </c>
      <c r="AB27" s="25"/>
      <c r="AC27" s="4" t="str">
        <f>IF(GAP_fi[[#This Row],[Muutos edelliseen lupaan (X)]]="", "",GAP_fi[[#This Row],[Muutos edelliseen lupaan (X)]])</f>
        <v/>
      </c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s="6" customFormat="1" ht="11.6" x14ac:dyDescent="0.3">
      <c r="A28" s="33"/>
      <c r="B2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8" s="19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4"/>
      <c r="P28" s="39" t="str">
        <f>IF(AND(ISNUMBER(B28),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8" s="22" t="str">
        <f>IF(GAP_fi[[#This Row],[GAP Numero]]="", "", GAP_fi[[#This Row],[GAP Numero]])</f>
        <v/>
      </c>
      <c r="R28" s="24"/>
      <c r="S28" s="25"/>
      <c r="T28" s="25"/>
      <c r="U28" s="25"/>
      <c r="V28" s="25"/>
      <c r="W28" s="25" t="str">
        <f>IF(GAP_fi[[#This Row],[Käsittelyjen määrä vuodessa tai kasvukaudessa (minimi - maksimi)]]="","", GAP_fi[[#This Row],[Käsittelyjen määrä vuodessa tai kasvukaudessa (minimi - maksimi)]])</f>
        <v/>
      </c>
      <c r="X28" s="25" t="str">
        <f>IF(GAP_fi[[#This Row],[Käsittelyjen väliin jäävä vähimmäisaika (vrk)]]="", "",GAP_fi[[#This Row],[Käsittelyjen väliin jäävä vähimmäisaika (vrk)]])</f>
        <v/>
      </c>
      <c r="Y2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8" s="25" t="str">
        <f>IF(GAP_fi[[#This Row],[Vesimäärä (Minimi-maksimi, l/ha)]]="", "", GAP_fi[[#This Row],[Vesimäärä (Minimi-maksimi, l/ha)]])</f>
        <v/>
      </c>
      <c r="AA28" s="25" t="str">
        <f>IF(GAP_fi[[#This Row],[Varoaika (vrk)]]="", "", GAP_fi[[#This Row],[Varoaika (vrk)]])</f>
        <v/>
      </c>
      <c r="AB28" s="25"/>
      <c r="AC28" s="4" t="str">
        <f>IF(GAP_fi[[#This Row],[Muutos edelliseen lupaan (X)]]="", "",GAP_fi[[#This Row],[Muutos edelliseen lupaan (X)]])</f>
        <v/>
      </c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s="6" customFormat="1" ht="11.6" x14ac:dyDescent="0.3">
      <c r="A29" s="33"/>
      <c r="B2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9" s="19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4"/>
      <c r="P29" s="39" t="str">
        <f>IF(AND(ISNUMBER(B29),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9" s="22" t="str">
        <f>IF(GAP_fi[[#This Row],[GAP Numero]]="", "", GAP_fi[[#This Row],[GAP Numero]])</f>
        <v/>
      </c>
      <c r="R29" s="24"/>
      <c r="S29" s="25"/>
      <c r="T29" s="25"/>
      <c r="U29" s="25"/>
      <c r="V29" s="25"/>
      <c r="W29" s="25" t="str">
        <f>IF(GAP_fi[[#This Row],[Käsittelyjen määrä vuodessa tai kasvukaudessa (minimi - maksimi)]]="","", GAP_fi[[#This Row],[Käsittelyjen määrä vuodessa tai kasvukaudessa (minimi - maksimi)]])</f>
        <v/>
      </c>
      <c r="X29" s="25" t="str">
        <f>IF(GAP_fi[[#This Row],[Käsittelyjen väliin jäävä vähimmäisaika (vrk)]]="", "",GAP_fi[[#This Row],[Käsittelyjen väliin jäävä vähimmäisaika (vrk)]])</f>
        <v/>
      </c>
      <c r="Y2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9" s="25" t="str">
        <f>IF(GAP_fi[[#This Row],[Vesimäärä (Minimi-maksimi, l/ha)]]="", "", GAP_fi[[#This Row],[Vesimäärä (Minimi-maksimi, l/ha)]])</f>
        <v/>
      </c>
      <c r="AA29" s="25" t="str">
        <f>IF(GAP_fi[[#This Row],[Varoaika (vrk)]]="", "", GAP_fi[[#This Row],[Varoaika (vrk)]])</f>
        <v/>
      </c>
      <c r="AB29" s="25"/>
      <c r="AC29" s="4" t="str">
        <f>IF(GAP_fi[[#This Row],[Muutos edelliseen lupaan (X)]]="", "",GAP_fi[[#This Row],[Muutos edelliseen lupaan (X)]])</f>
        <v/>
      </c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s="6" customFormat="1" ht="11.6" x14ac:dyDescent="0.3">
      <c r="A30" s="33"/>
      <c r="B3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0" s="19"/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4"/>
      <c r="P30" s="39" t="str">
        <f>IF(AND(ISNUMBER(B30),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0" s="22" t="str">
        <f>IF(GAP_fi[[#This Row],[GAP Numero]]="", "", GAP_fi[[#This Row],[GAP Numero]])</f>
        <v/>
      </c>
      <c r="R30" s="24"/>
      <c r="S30" s="25"/>
      <c r="T30" s="25"/>
      <c r="U30" s="25"/>
      <c r="V30" s="25"/>
      <c r="W30" s="25" t="str">
        <f>IF(GAP_fi[[#This Row],[Käsittelyjen määrä vuodessa tai kasvukaudessa (minimi - maksimi)]]="","", GAP_fi[[#This Row],[Käsittelyjen määrä vuodessa tai kasvukaudessa (minimi - maksimi)]])</f>
        <v/>
      </c>
      <c r="X30" s="25" t="str">
        <f>IF(GAP_fi[[#This Row],[Käsittelyjen väliin jäävä vähimmäisaika (vrk)]]="", "",GAP_fi[[#This Row],[Käsittelyjen väliin jäävä vähimmäisaika (vrk)]])</f>
        <v/>
      </c>
      <c r="Y3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0" s="25" t="str">
        <f>IF(GAP_fi[[#This Row],[Vesimäärä (Minimi-maksimi, l/ha)]]="", "", GAP_fi[[#This Row],[Vesimäärä (Minimi-maksimi, l/ha)]])</f>
        <v/>
      </c>
      <c r="AA30" s="25" t="str">
        <f>IF(GAP_fi[[#This Row],[Varoaika (vrk)]]="", "", GAP_fi[[#This Row],[Varoaika (vrk)]])</f>
        <v/>
      </c>
      <c r="AB30" s="25"/>
      <c r="AC30" s="4" t="str">
        <f>IF(GAP_fi[[#This Row],[Muutos edelliseen lupaan (X)]]="", "",GAP_fi[[#This Row],[Muutos edelliseen lupaan (X)]])</f>
        <v/>
      </c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</row>
    <row r="31" spans="1:60" s="6" customFormat="1" ht="11.6" x14ac:dyDescent="0.3">
      <c r="A31" s="33"/>
      <c r="B3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1" s="19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4"/>
      <c r="P31" s="39" t="str">
        <f>IF(AND(ISNUMBER(B31),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1" s="22" t="str">
        <f>IF(GAP_fi[[#This Row],[GAP Numero]]="", "", GAP_fi[[#This Row],[GAP Numero]])</f>
        <v/>
      </c>
      <c r="R31" s="24"/>
      <c r="S31" s="25"/>
      <c r="T31" s="25"/>
      <c r="U31" s="25"/>
      <c r="V31" s="25"/>
      <c r="W31" s="25" t="str">
        <f>IF(GAP_fi[[#This Row],[Käsittelyjen määrä vuodessa tai kasvukaudessa (minimi - maksimi)]]="","", GAP_fi[[#This Row],[Käsittelyjen määrä vuodessa tai kasvukaudessa (minimi - maksimi)]])</f>
        <v/>
      </c>
      <c r="X31" s="25" t="str">
        <f>IF(GAP_fi[[#This Row],[Käsittelyjen väliin jäävä vähimmäisaika (vrk)]]="", "",GAP_fi[[#This Row],[Käsittelyjen väliin jäävä vähimmäisaika (vrk)]])</f>
        <v/>
      </c>
      <c r="Y3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1" s="25" t="str">
        <f>IF(GAP_fi[[#This Row],[Vesimäärä (Minimi-maksimi, l/ha)]]="", "", GAP_fi[[#This Row],[Vesimäärä (Minimi-maksimi, l/ha)]])</f>
        <v/>
      </c>
      <c r="AA31" s="25" t="str">
        <f>IF(GAP_fi[[#This Row],[Varoaika (vrk)]]="", "", GAP_fi[[#This Row],[Varoaika (vrk)]])</f>
        <v/>
      </c>
      <c r="AB31" s="25"/>
      <c r="AC31" s="4" t="str">
        <f>IF(GAP_fi[[#This Row],[Muutos edelliseen lupaan (X)]]="", "",GAP_fi[[#This Row],[Muutos edelliseen lupaan (X)]])</f>
        <v/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</row>
    <row r="32" spans="1:60" s="6" customFormat="1" ht="11.6" x14ac:dyDescent="0.3">
      <c r="A32" s="33"/>
      <c r="B3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2" s="19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4"/>
      <c r="P32" s="39" t="str">
        <f>IF(AND(ISNUMBER(B32),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2" s="19" t="str">
        <f>IF(GAP_fi[[#This Row],[GAP Numero]]="", "", GAP_fi[[#This Row],[GAP Numero]])</f>
        <v/>
      </c>
      <c r="R32" s="24"/>
      <c r="S32" s="25"/>
      <c r="T32" s="25"/>
      <c r="U32" s="25"/>
      <c r="V32" s="25"/>
      <c r="W32" s="25" t="str">
        <f>IF(GAP_fi[[#This Row],[Käsittelyjen määrä vuodessa tai kasvukaudessa (minimi - maksimi)]]="","", GAP_fi[[#This Row],[Käsittelyjen määrä vuodessa tai kasvukaudessa (minimi - maksimi)]])</f>
        <v/>
      </c>
      <c r="X32" s="25" t="str">
        <f>IF(GAP_fi[[#This Row],[Käsittelyjen väliin jäävä vähimmäisaika (vrk)]]="", "",GAP_fi[[#This Row],[Käsittelyjen väliin jäävä vähimmäisaika (vrk)]])</f>
        <v/>
      </c>
      <c r="Y3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2" s="25" t="str">
        <f>IF(GAP_fi[[#This Row],[Vesimäärä (Minimi-maksimi, l/ha)]]="", "", GAP_fi[[#This Row],[Vesimäärä (Minimi-maksimi, l/ha)]])</f>
        <v/>
      </c>
      <c r="AA32" s="25" t="str">
        <f>IF(GAP_fi[[#This Row],[Varoaika (vrk)]]="", "", GAP_fi[[#This Row],[Varoaika (vrk)]])</f>
        <v/>
      </c>
      <c r="AB32" s="25"/>
      <c r="AC32" s="4" t="str">
        <f>IF(GAP_fi[[#This Row],[Muutos edelliseen lupaan (X)]]="", "",GAP_fi[[#This Row],[Muutos edelliseen lupaan (X)]])</f>
        <v/>
      </c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</row>
    <row r="33" spans="1:60" s="6" customFormat="1" ht="11.6" x14ac:dyDescent="0.3">
      <c r="A33" s="33"/>
      <c r="B3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3" s="19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4"/>
      <c r="P33" s="39" t="str">
        <f>IF(AND(ISNUMBER(B33),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3" s="19" t="str">
        <f>IF(GAP_fi[[#This Row],[GAP Numero]]="", "", GAP_fi[[#This Row],[GAP Numero]])</f>
        <v/>
      </c>
      <c r="R33" s="24"/>
      <c r="S33" s="25"/>
      <c r="T33" s="25"/>
      <c r="U33" s="25"/>
      <c r="V33" s="25"/>
      <c r="W33" s="25" t="str">
        <f>IF(GAP_fi[[#This Row],[Käsittelyjen määrä vuodessa tai kasvukaudessa (minimi - maksimi)]]="","", GAP_fi[[#This Row],[Käsittelyjen määrä vuodessa tai kasvukaudessa (minimi - maksimi)]])</f>
        <v/>
      </c>
      <c r="X33" s="25" t="str">
        <f>IF(GAP_fi[[#This Row],[Käsittelyjen väliin jäävä vähimmäisaika (vrk)]]="", "",GAP_fi[[#This Row],[Käsittelyjen väliin jäävä vähimmäisaika (vrk)]])</f>
        <v/>
      </c>
      <c r="Y3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3" s="25" t="str">
        <f>IF(GAP_fi[[#This Row],[Vesimäärä (Minimi-maksimi, l/ha)]]="", "", GAP_fi[[#This Row],[Vesimäärä (Minimi-maksimi, l/ha)]])</f>
        <v/>
      </c>
      <c r="AA33" s="25" t="str">
        <f>IF(GAP_fi[[#This Row],[Varoaika (vrk)]]="", "", GAP_fi[[#This Row],[Varoaika (vrk)]])</f>
        <v/>
      </c>
      <c r="AB33" s="25"/>
      <c r="AC33" s="4" t="str">
        <f>IF(GAP_fi[[#This Row],[Muutos edelliseen lupaan (X)]]="", "",GAP_fi[[#This Row],[Muutos edelliseen lupaan (X)]])</f>
        <v/>
      </c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</row>
    <row r="34" spans="1:60" s="6" customFormat="1" ht="11.6" x14ac:dyDescent="0.3">
      <c r="A34" s="33"/>
      <c r="B3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4" s="19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4"/>
      <c r="P34" s="39" t="str">
        <f>IF(AND(ISNUMBER(B34),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4" s="19" t="str">
        <f>IF(GAP_fi[[#This Row],[GAP Numero]]="", "", GAP_fi[[#This Row],[GAP Numero]])</f>
        <v/>
      </c>
      <c r="R34" s="24"/>
      <c r="S34" s="25"/>
      <c r="T34" s="25"/>
      <c r="U34" s="25"/>
      <c r="V34" s="25"/>
      <c r="W34" s="25" t="str">
        <f>IF(GAP_fi[[#This Row],[Käsittelyjen määrä vuodessa tai kasvukaudessa (minimi - maksimi)]]="","", GAP_fi[[#This Row],[Käsittelyjen määrä vuodessa tai kasvukaudessa (minimi - maksimi)]])</f>
        <v/>
      </c>
      <c r="X34" s="25" t="str">
        <f>IF(GAP_fi[[#This Row],[Käsittelyjen väliin jäävä vähimmäisaika (vrk)]]="", "",GAP_fi[[#This Row],[Käsittelyjen väliin jäävä vähimmäisaika (vrk)]])</f>
        <v/>
      </c>
      <c r="Y3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4" s="25" t="str">
        <f>IF(GAP_fi[[#This Row],[Vesimäärä (Minimi-maksimi, l/ha)]]="", "", GAP_fi[[#This Row],[Vesimäärä (Minimi-maksimi, l/ha)]])</f>
        <v/>
      </c>
      <c r="AA34" s="25" t="str">
        <f>IF(GAP_fi[[#This Row],[Varoaika (vrk)]]="", "", GAP_fi[[#This Row],[Varoaika (vrk)]])</f>
        <v/>
      </c>
      <c r="AB34" s="25"/>
      <c r="AC34" s="4" t="str">
        <f>IF(GAP_fi[[#This Row],[Muutos edelliseen lupaan (X)]]="", "",GAP_fi[[#This Row],[Muutos edelliseen lupaan (X)]])</f>
        <v/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s="6" customFormat="1" ht="11.6" x14ac:dyDescent="0.3">
      <c r="A35" s="33"/>
      <c r="B3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5" s="19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4"/>
      <c r="P35" s="39" t="str">
        <f>IF(AND(ISNUMBER(B35),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5" s="19" t="str">
        <f>IF(GAP_fi[[#This Row],[GAP Numero]]="", "", GAP_fi[[#This Row],[GAP Numero]])</f>
        <v/>
      </c>
      <c r="R35" s="24"/>
      <c r="S35" s="25"/>
      <c r="T35" s="25"/>
      <c r="U35" s="25"/>
      <c r="V35" s="25"/>
      <c r="W35" s="25" t="str">
        <f>IF(GAP_fi[[#This Row],[Käsittelyjen määrä vuodessa tai kasvukaudessa (minimi - maksimi)]]="","", GAP_fi[[#This Row],[Käsittelyjen määrä vuodessa tai kasvukaudessa (minimi - maksimi)]])</f>
        <v/>
      </c>
      <c r="X35" s="25" t="str">
        <f>IF(GAP_fi[[#This Row],[Käsittelyjen väliin jäävä vähimmäisaika (vrk)]]="", "",GAP_fi[[#This Row],[Käsittelyjen väliin jäävä vähimmäisaika (vrk)]])</f>
        <v/>
      </c>
      <c r="Y3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5" s="25" t="str">
        <f>IF(GAP_fi[[#This Row],[Vesimäärä (Minimi-maksimi, l/ha)]]="", "", GAP_fi[[#This Row],[Vesimäärä (Minimi-maksimi, l/ha)]])</f>
        <v/>
      </c>
      <c r="AA35" s="25" t="str">
        <f>IF(GAP_fi[[#This Row],[Varoaika (vrk)]]="", "", GAP_fi[[#This Row],[Varoaika (vrk)]])</f>
        <v/>
      </c>
      <c r="AB35" s="25"/>
      <c r="AC35" s="4" t="str">
        <f>IF(GAP_fi[[#This Row],[Muutos edelliseen lupaan (X)]]="", "",GAP_fi[[#This Row],[Muutos edelliseen lupaan (X)]])</f>
        <v/>
      </c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</row>
    <row r="36" spans="1:60" s="6" customFormat="1" ht="11.6" x14ac:dyDescent="0.3">
      <c r="A36" s="33"/>
      <c r="B3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6" s="19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4"/>
      <c r="P36" s="39" t="str">
        <f>IF(AND(ISNUMBER(B36),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6" s="19" t="str">
        <f>IF(GAP_fi[[#This Row],[GAP Numero]]="", "", GAP_fi[[#This Row],[GAP Numero]])</f>
        <v/>
      </c>
      <c r="R36" s="24"/>
      <c r="S36" s="25"/>
      <c r="T36" s="25"/>
      <c r="U36" s="25"/>
      <c r="V36" s="25"/>
      <c r="W36" s="25" t="str">
        <f>IF(GAP_fi[[#This Row],[Käsittelyjen määrä vuodessa tai kasvukaudessa (minimi - maksimi)]]="","", GAP_fi[[#This Row],[Käsittelyjen määrä vuodessa tai kasvukaudessa (minimi - maksimi)]])</f>
        <v/>
      </c>
      <c r="X36" s="25" t="str">
        <f>IF(GAP_fi[[#This Row],[Käsittelyjen väliin jäävä vähimmäisaika (vrk)]]="", "",GAP_fi[[#This Row],[Käsittelyjen väliin jäävä vähimmäisaika (vrk)]])</f>
        <v/>
      </c>
      <c r="Y3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6" s="25" t="str">
        <f>IF(GAP_fi[[#This Row],[Vesimäärä (Minimi-maksimi, l/ha)]]="", "", GAP_fi[[#This Row],[Vesimäärä (Minimi-maksimi, l/ha)]])</f>
        <v/>
      </c>
      <c r="AA36" s="25" t="str">
        <f>IF(GAP_fi[[#This Row],[Varoaika (vrk)]]="", "", GAP_fi[[#This Row],[Varoaika (vrk)]])</f>
        <v/>
      </c>
      <c r="AB36" s="25"/>
      <c r="AC36" s="4" t="str">
        <f>IF(GAP_fi[[#This Row],[Muutos edelliseen lupaan (X)]]="", "",GAP_fi[[#This Row],[Muutos edelliseen lupaan (X)]])</f>
        <v/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</row>
    <row r="37" spans="1:60" s="6" customFormat="1" ht="11.6" x14ac:dyDescent="0.3">
      <c r="A37" s="33"/>
      <c r="B3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7" s="19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4"/>
      <c r="P37" s="39" t="str">
        <f>IF(AND(ISNUMBER(B37),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7" s="19" t="str">
        <f>IF(GAP_fi[[#This Row],[GAP Numero]]="", "", GAP_fi[[#This Row],[GAP Numero]])</f>
        <v/>
      </c>
      <c r="R37" s="24"/>
      <c r="S37" s="25"/>
      <c r="T37" s="25"/>
      <c r="U37" s="25"/>
      <c r="V37" s="25"/>
      <c r="W37" s="25" t="str">
        <f>IF(GAP_fi[[#This Row],[Käsittelyjen määrä vuodessa tai kasvukaudessa (minimi - maksimi)]]="","", GAP_fi[[#This Row],[Käsittelyjen määrä vuodessa tai kasvukaudessa (minimi - maksimi)]])</f>
        <v/>
      </c>
      <c r="X37" s="25" t="str">
        <f>IF(GAP_fi[[#This Row],[Käsittelyjen väliin jäävä vähimmäisaika (vrk)]]="", "",GAP_fi[[#This Row],[Käsittelyjen väliin jäävä vähimmäisaika (vrk)]])</f>
        <v/>
      </c>
      <c r="Y3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7" s="25" t="str">
        <f>IF(GAP_fi[[#This Row],[Vesimäärä (Minimi-maksimi, l/ha)]]="", "", GAP_fi[[#This Row],[Vesimäärä (Minimi-maksimi, l/ha)]])</f>
        <v/>
      </c>
      <c r="AA37" s="25" t="str">
        <f>IF(GAP_fi[[#This Row],[Varoaika (vrk)]]="", "", GAP_fi[[#This Row],[Varoaika (vrk)]])</f>
        <v/>
      </c>
      <c r="AB37" s="25"/>
      <c r="AC37" s="4" t="str">
        <f>IF(GAP_fi[[#This Row],[Muutos edelliseen lupaan (X)]]="", "",GAP_fi[[#This Row],[Muutos edelliseen lupaan (X)]])</f>
        <v/>
      </c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</row>
    <row r="38" spans="1:60" s="6" customFormat="1" ht="11.6" x14ac:dyDescent="0.3">
      <c r="A38" s="33"/>
      <c r="B3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8" s="19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4"/>
      <c r="P38" s="39" t="str">
        <f>IF(AND(ISNUMBER(B38),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8" s="19" t="str">
        <f>IF(GAP_fi[[#This Row],[GAP Numero]]="", "", GAP_fi[[#This Row],[GAP Numero]])</f>
        <v/>
      </c>
      <c r="R38" s="24"/>
      <c r="S38" s="25"/>
      <c r="T38" s="25"/>
      <c r="U38" s="25"/>
      <c r="V38" s="25"/>
      <c r="W38" s="25" t="str">
        <f>IF(GAP_fi[[#This Row],[Käsittelyjen määrä vuodessa tai kasvukaudessa (minimi - maksimi)]]="","", GAP_fi[[#This Row],[Käsittelyjen määrä vuodessa tai kasvukaudessa (minimi - maksimi)]])</f>
        <v/>
      </c>
      <c r="X38" s="25" t="str">
        <f>IF(GAP_fi[[#This Row],[Käsittelyjen väliin jäävä vähimmäisaika (vrk)]]="", "",GAP_fi[[#This Row],[Käsittelyjen väliin jäävä vähimmäisaika (vrk)]])</f>
        <v/>
      </c>
      <c r="Y3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8" s="25" t="str">
        <f>IF(GAP_fi[[#This Row],[Vesimäärä (Minimi-maksimi, l/ha)]]="", "", GAP_fi[[#This Row],[Vesimäärä (Minimi-maksimi, l/ha)]])</f>
        <v/>
      </c>
      <c r="AA38" s="25" t="str">
        <f>IF(GAP_fi[[#This Row],[Varoaika (vrk)]]="", "", GAP_fi[[#This Row],[Varoaika (vrk)]])</f>
        <v/>
      </c>
      <c r="AB38" s="25"/>
      <c r="AC38" s="4" t="str">
        <f>IF(GAP_fi[[#This Row],[Muutos edelliseen lupaan (X)]]="", "",GAP_fi[[#This Row],[Muutos edelliseen lupaan (X)]])</f>
        <v/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</row>
    <row r="39" spans="1:60" s="6" customFormat="1" ht="11.6" x14ac:dyDescent="0.3">
      <c r="A39" s="33"/>
      <c r="B3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9" s="19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4"/>
      <c r="P39" s="39" t="str">
        <f>IF(AND(ISNUMBER(B39),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9" s="19" t="str">
        <f>IF(GAP_fi[[#This Row],[GAP Numero]]="", "", GAP_fi[[#This Row],[GAP Numero]])</f>
        <v/>
      </c>
      <c r="R39" s="24"/>
      <c r="S39" s="25"/>
      <c r="T39" s="25"/>
      <c r="U39" s="25"/>
      <c r="V39" s="25"/>
      <c r="W39" s="25" t="str">
        <f>IF(GAP_fi[[#This Row],[Käsittelyjen määrä vuodessa tai kasvukaudessa (minimi - maksimi)]]="","", GAP_fi[[#This Row],[Käsittelyjen määrä vuodessa tai kasvukaudessa (minimi - maksimi)]])</f>
        <v/>
      </c>
      <c r="X39" s="25" t="str">
        <f>IF(GAP_fi[[#This Row],[Käsittelyjen väliin jäävä vähimmäisaika (vrk)]]="", "",GAP_fi[[#This Row],[Käsittelyjen väliin jäävä vähimmäisaika (vrk)]])</f>
        <v/>
      </c>
      <c r="Y3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9" s="25" t="str">
        <f>IF(GAP_fi[[#This Row],[Vesimäärä (Minimi-maksimi, l/ha)]]="", "", GAP_fi[[#This Row],[Vesimäärä (Minimi-maksimi, l/ha)]])</f>
        <v/>
      </c>
      <c r="AA39" s="25" t="str">
        <f>IF(GAP_fi[[#This Row],[Varoaika (vrk)]]="", "", GAP_fi[[#This Row],[Varoaika (vrk)]])</f>
        <v/>
      </c>
      <c r="AB39" s="25"/>
      <c r="AC39" s="4" t="str">
        <f>IF(GAP_fi[[#This Row],[Muutos edelliseen lupaan (X)]]="", "",GAP_fi[[#This Row],[Muutos edelliseen lupaan (X)]])</f>
        <v/>
      </c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</row>
    <row r="40" spans="1:60" s="6" customFormat="1" ht="11.6" x14ac:dyDescent="0.3">
      <c r="A40" s="33"/>
      <c r="B4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0" s="19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4"/>
      <c r="P40" s="39" t="str">
        <f>IF(AND(ISNUMBER(B40),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0" s="19" t="str">
        <f>IF(GAP_fi[[#This Row],[GAP Numero]]="", "", GAP_fi[[#This Row],[GAP Numero]])</f>
        <v/>
      </c>
      <c r="R40" s="24"/>
      <c r="S40" s="25"/>
      <c r="T40" s="25"/>
      <c r="U40" s="25"/>
      <c r="V40" s="25"/>
      <c r="W40" s="25" t="str">
        <f>IF(GAP_fi[[#This Row],[Käsittelyjen määrä vuodessa tai kasvukaudessa (minimi - maksimi)]]="","", GAP_fi[[#This Row],[Käsittelyjen määrä vuodessa tai kasvukaudessa (minimi - maksimi)]])</f>
        <v/>
      </c>
      <c r="X40" s="25" t="str">
        <f>IF(GAP_fi[[#This Row],[Käsittelyjen väliin jäävä vähimmäisaika (vrk)]]="", "",GAP_fi[[#This Row],[Käsittelyjen väliin jäävä vähimmäisaika (vrk)]])</f>
        <v/>
      </c>
      <c r="Y4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0" s="25" t="str">
        <f>IF(GAP_fi[[#This Row],[Vesimäärä (Minimi-maksimi, l/ha)]]="", "", GAP_fi[[#This Row],[Vesimäärä (Minimi-maksimi, l/ha)]])</f>
        <v/>
      </c>
      <c r="AA40" s="25" t="str">
        <f>IF(GAP_fi[[#This Row],[Varoaika (vrk)]]="", "", GAP_fi[[#This Row],[Varoaika (vrk)]])</f>
        <v/>
      </c>
      <c r="AB40" s="25"/>
      <c r="AC40" s="4" t="str">
        <f>IF(GAP_fi[[#This Row],[Muutos edelliseen lupaan (X)]]="", "",GAP_fi[[#This Row],[Muutos edelliseen lupaan (X)]])</f>
        <v/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</row>
    <row r="41" spans="1:60" s="6" customFormat="1" ht="11.6" x14ac:dyDescent="0.3">
      <c r="A41" s="33"/>
      <c r="B4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1" s="19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4"/>
      <c r="P41" s="39" t="str">
        <f>IF(AND(ISNUMBER(B41),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1" s="19" t="str">
        <f>IF(GAP_fi[[#This Row],[GAP Numero]]="", "", GAP_fi[[#This Row],[GAP Numero]])</f>
        <v/>
      </c>
      <c r="R41" s="24"/>
      <c r="S41" s="25"/>
      <c r="T41" s="25"/>
      <c r="U41" s="25"/>
      <c r="V41" s="25"/>
      <c r="W41" s="25" t="str">
        <f>IF(GAP_fi[[#This Row],[Käsittelyjen määrä vuodessa tai kasvukaudessa (minimi - maksimi)]]="","", GAP_fi[[#This Row],[Käsittelyjen määrä vuodessa tai kasvukaudessa (minimi - maksimi)]])</f>
        <v/>
      </c>
      <c r="X41" s="25" t="str">
        <f>IF(GAP_fi[[#This Row],[Käsittelyjen väliin jäävä vähimmäisaika (vrk)]]="", "",GAP_fi[[#This Row],[Käsittelyjen väliin jäävä vähimmäisaika (vrk)]])</f>
        <v/>
      </c>
      <c r="Y4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1" s="25" t="str">
        <f>IF(GAP_fi[[#This Row],[Vesimäärä (Minimi-maksimi, l/ha)]]="", "", GAP_fi[[#This Row],[Vesimäärä (Minimi-maksimi, l/ha)]])</f>
        <v/>
      </c>
      <c r="AA41" s="25" t="str">
        <f>IF(GAP_fi[[#This Row],[Varoaika (vrk)]]="", "", GAP_fi[[#This Row],[Varoaika (vrk)]])</f>
        <v/>
      </c>
      <c r="AB41" s="25"/>
      <c r="AC41" s="4" t="str">
        <f>IF(GAP_fi[[#This Row],[Muutos edelliseen lupaan (X)]]="", "",GAP_fi[[#This Row],[Muutos edelliseen lupaan (X)]])</f>
        <v/>
      </c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</row>
    <row r="42" spans="1:60" s="6" customFormat="1" ht="11.6" x14ac:dyDescent="0.3">
      <c r="A42" s="33"/>
      <c r="B4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2" s="19"/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4"/>
      <c r="P42" s="39" t="str">
        <f>IF(AND(ISNUMBER(B42),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2" s="19" t="str">
        <f>IF(GAP_fi[[#This Row],[GAP Numero]]="", "", GAP_fi[[#This Row],[GAP Numero]])</f>
        <v/>
      </c>
      <c r="R42" s="24"/>
      <c r="S42" s="25"/>
      <c r="T42" s="25"/>
      <c r="U42" s="25"/>
      <c r="V42" s="25"/>
      <c r="W42" s="25" t="str">
        <f>IF(GAP_fi[[#This Row],[Käsittelyjen määrä vuodessa tai kasvukaudessa (minimi - maksimi)]]="","", GAP_fi[[#This Row],[Käsittelyjen määrä vuodessa tai kasvukaudessa (minimi - maksimi)]])</f>
        <v/>
      </c>
      <c r="X42" s="25" t="str">
        <f>IF(GAP_fi[[#This Row],[Käsittelyjen väliin jäävä vähimmäisaika (vrk)]]="", "",GAP_fi[[#This Row],[Käsittelyjen väliin jäävä vähimmäisaika (vrk)]])</f>
        <v/>
      </c>
      <c r="Y4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2" s="25" t="str">
        <f>IF(GAP_fi[[#This Row],[Vesimäärä (Minimi-maksimi, l/ha)]]="", "", GAP_fi[[#This Row],[Vesimäärä (Minimi-maksimi, l/ha)]])</f>
        <v/>
      </c>
      <c r="AA42" s="25" t="str">
        <f>IF(GAP_fi[[#This Row],[Varoaika (vrk)]]="", "", GAP_fi[[#This Row],[Varoaika (vrk)]])</f>
        <v/>
      </c>
      <c r="AB42" s="25"/>
      <c r="AC42" s="4" t="str">
        <f>IF(GAP_fi[[#This Row],[Muutos edelliseen lupaan (X)]]="", "",GAP_fi[[#This Row],[Muutos edelliseen lupaan (X)]])</f>
        <v/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</row>
    <row r="43" spans="1:60" s="6" customFormat="1" ht="11.6" x14ac:dyDescent="0.3">
      <c r="A43" s="33"/>
      <c r="B4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3" s="19"/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4"/>
      <c r="P43" s="39" t="str">
        <f>IF(AND(ISNUMBER(B43),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3" s="19" t="str">
        <f>IF(GAP_fi[[#This Row],[GAP Numero]]="", "", GAP_fi[[#This Row],[GAP Numero]])</f>
        <v/>
      </c>
      <c r="R43" s="24"/>
      <c r="S43" s="25"/>
      <c r="T43" s="25"/>
      <c r="U43" s="25"/>
      <c r="V43" s="25"/>
      <c r="W43" s="25" t="str">
        <f>IF(GAP_fi[[#This Row],[Käsittelyjen määrä vuodessa tai kasvukaudessa (minimi - maksimi)]]="","", GAP_fi[[#This Row],[Käsittelyjen määrä vuodessa tai kasvukaudessa (minimi - maksimi)]])</f>
        <v/>
      </c>
      <c r="X43" s="25" t="str">
        <f>IF(GAP_fi[[#This Row],[Käsittelyjen väliin jäävä vähimmäisaika (vrk)]]="", "",GAP_fi[[#This Row],[Käsittelyjen väliin jäävä vähimmäisaika (vrk)]])</f>
        <v/>
      </c>
      <c r="Y4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3" s="25" t="str">
        <f>IF(GAP_fi[[#This Row],[Vesimäärä (Minimi-maksimi, l/ha)]]="", "", GAP_fi[[#This Row],[Vesimäärä (Minimi-maksimi, l/ha)]])</f>
        <v/>
      </c>
      <c r="AA43" s="25" t="str">
        <f>IF(GAP_fi[[#This Row],[Varoaika (vrk)]]="", "", GAP_fi[[#This Row],[Varoaika (vrk)]])</f>
        <v/>
      </c>
      <c r="AB43" s="25"/>
      <c r="AC43" s="4" t="str">
        <f>IF(GAP_fi[[#This Row],[Muutos edelliseen lupaan (X)]]="", "",GAP_fi[[#This Row],[Muutos edelliseen lupaan (X)]])</f>
        <v/>
      </c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</row>
    <row r="44" spans="1:60" s="6" customFormat="1" ht="11.6" x14ac:dyDescent="0.3">
      <c r="A44" s="33"/>
      <c r="B4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4" s="19"/>
      <c r="D44" s="2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4"/>
      <c r="P44" s="39" t="str">
        <f>IF(AND(ISNUMBER(B44),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4" s="19" t="str">
        <f>IF(GAP_fi[[#This Row],[GAP Numero]]="", "", GAP_fi[[#This Row],[GAP Numero]])</f>
        <v/>
      </c>
      <c r="R44" s="24"/>
      <c r="S44" s="25"/>
      <c r="T44" s="25"/>
      <c r="U44" s="25"/>
      <c r="V44" s="25"/>
      <c r="W44" s="25" t="str">
        <f>IF(GAP_fi[[#This Row],[Käsittelyjen määrä vuodessa tai kasvukaudessa (minimi - maksimi)]]="","", GAP_fi[[#This Row],[Käsittelyjen määrä vuodessa tai kasvukaudessa (minimi - maksimi)]])</f>
        <v/>
      </c>
      <c r="X44" s="25" t="str">
        <f>IF(GAP_fi[[#This Row],[Käsittelyjen väliin jäävä vähimmäisaika (vrk)]]="", "",GAP_fi[[#This Row],[Käsittelyjen väliin jäävä vähimmäisaika (vrk)]])</f>
        <v/>
      </c>
      <c r="Y4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4" s="25" t="str">
        <f>IF(GAP_fi[[#This Row],[Vesimäärä (Minimi-maksimi, l/ha)]]="", "", GAP_fi[[#This Row],[Vesimäärä (Minimi-maksimi, l/ha)]])</f>
        <v/>
      </c>
      <c r="AA44" s="25" t="str">
        <f>IF(GAP_fi[[#This Row],[Varoaika (vrk)]]="", "", GAP_fi[[#This Row],[Varoaika (vrk)]])</f>
        <v/>
      </c>
      <c r="AB44" s="25"/>
      <c r="AC44" s="4" t="str">
        <f>IF(GAP_fi[[#This Row],[Muutos edelliseen lupaan (X)]]="", "",GAP_fi[[#This Row],[Muutos edelliseen lupaan (X)]])</f>
        <v/>
      </c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</row>
    <row r="45" spans="1:60" s="6" customFormat="1" ht="11.6" x14ac:dyDescent="0.3">
      <c r="A45" s="33"/>
      <c r="B4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5" s="19"/>
      <c r="D45" s="21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4"/>
      <c r="P45" s="39" t="str">
        <f>IF(AND(ISNUMBER(B45),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5" s="19" t="str">
        <f>IF(GAP_fi[[#This Row],[GAP Numero]]="", "", GAP_fi[[#This Row],[GAP Numero]])</f>
        <v/>
      </c>
      <c r="R45" s="24"/>
      <c r="S45" s="25"/>
      <c r="T45" s="25"/>
      <c r="U45" s="25"/>
      <c r="V45" s="25"/>
      <c r="W45" s="25" t="str">
        <f>IF(GAP_fi[[#This Row],[Käsittelyjen määrä vuodessa tai kasvukaudessa (minimi - maksimi)]]="","", GAP_fi[[#This Row],[Käsittelyjen määrä vuodessa tai kasvukaudessa (minimi - maksimi)]])</f>
        <v/>
      </c>
      <c r="X45" s="25" t="str">
        <f>IF(GAP_fi[[#This Row],[Käsittelyjen väliin jäävä vähimmäisaika (vrk)]]="", "",GAP_fi[[#This Row],[Käsittelyjen väliin jäävä vähimmäisaika (vrk)]])</f>
        <v/>
      </c>
      <c r="Y4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5" s="25" t="str">
        <f>IF(GAP_fi[[#This Row],[Vesimäärä (Minimi-maksimi, l/ha)]]="", "", GAP_fi[[#This Row],[Vesimäärä (Minimi-maksimi, l/ha)]])</f>
        <v/>
      </c>
      <c r="AA45" s="25" t="str">
        <f>IF(GAP_fi[[#This Row],[Varoaika (vrk)]]="", "", GAP_fi[[#This Row],[Varoaika (vrk)]])</f>
        <v/>
      </c>
      <c r="AB45" s="25"/>
      <c r="AC45" s="4" t="str">
        <f>IF(GAP_fi[[#This Row],[Muutos edelliseen lupaan (X)]]="", "",GAP_fi[[#This Row],[Muutos edelliseen lupaan (X)]])</f>
        <v/>
      </c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</row>
    <row r="46" spans="1:60" s="6" customFormat="1" ht="11.6" x14ac:dyDescent="0.3">
      <c r="A46" s="33"/>
      <c r="B4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6" s="19"/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4"/>
      <c r="P46" s="39" t="str">
        <f>IF(AND(ISNUMBER(B46),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6" s="19" t="str">
        <f>IF(GAP_fi[[#This Row],[GAP Numero]]="", "", GAP_fi[[#This Row],[GAP Numero]])</f>
        <v/>
      </c>
      <c r="R46" s="24"/>
      <c r="S46" s="25"/>
      <c r="T46" s="25"/>
      <c r="U46" s="25"/>
      <c r="V46" s="25"/>
      <c r="W46" s="25" t="str">
        <f>IF(GAP_fi[[#This Row],[Käsittelyjen määrä vuodessa tai kasvukaudessa (minimi - maksimi)]]="","", GAP_fi[[#This Row],[Käsittelyjen määrä vuodessa tai kasvukaudessa (minimi - maksimi)]])</f>
        <v/>
      </c>
      <c r="X46" s="25" t="str">
        <f>IF(GAP_fi[[#This Row],[Käsittelyjen väliin jäävä vähimmäisaika (vrk)]]="", "",GAP_fi[[#This Row],[Käsittelyjen väliin jäävä vähimmäisaika (vrk)]])</f>
        <v/>
      </c>
      <c r="Y4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6" s="25" t="str">
        <f>IF(GAP_fi[[#This Row],[Vesimäärä (Minimi-maksimi, l/ha)]]="", "", GAP_fi[[#This Row],[Vesimäärä (Minimi-maksimi, l/ha)]])</f>
        <v/>
      </c>
      <c r="AA46" s="25" t="str">
        <f>IF(GAP_fi[[#This Row],[Varoaika (vrk)]]="", "", GAP_fi[[#This Row],[Varoaika (vrk)]])</f>
        <v/>
      </c>
      <c r="AB46" s="25"/>
      <c r="AC46" s="4" t="str">
        <f>IF(GAP_fi[[#This Row],[Muutos edelliseen lupaan (X)]]="", "",GAP_fi[[#This Row],[Muutos edelliseen lupaan (X)]])</f>
        <v/>
      </c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</row>
    <row r="47" spans="1:60" s="6" customFormat="1" ht="11.6" x14ac:dyDescent="0.3">
      <c r="A47" s="33"/>
      <c r="B4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7" s="19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4"/>
      <c r="P47" s="39" t="str">
        <f>IF(AND(ISNUMBER(B47),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7" s="19" t="str">
        <f>IF(GAP_fi[[#This Row],[GAP Numero]]="", "", GAP_fi[[#This Row],[GAP Numero]])</f>
        <v/>
      </c>
      <c r="R47" s="24"/>
      <c r="S47" s="25"/>
      <c r="T47" s="25"/>
      <c r="U47" s="25"/>
      <c r="V47" s="25"/>
      <c r="W47" s="25" t="str">
        <f>IF(GAP_fi[[#This Row],[Käsittelyjen määrä vuodessa tai kasvukaudessa (minimi - maksimi)]]="","", GAP_fi[[#This Row],[Käsittelyjen määrä vuodessa tai kasvukaudessa (minimi - maksimi)]])</f>
        <v/>
      </c>
      <c r="X47" s="25" t="str">
        <f>IF(GAP_fi[[#This Row],[Käsittelyjen väliin jäävä vähimmäisaika (vrk)]]="", "",GAP_fi[[#This Row],[Käsittelyjen väliin jäävä vähimmäisaika (vrk)]])</f>
        <v/>
      </c>
      <c r="Y4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7" s="25" t="str">
        <f>IF(GAP_fi[[#This Row],[Vesimäärä (Minimi-maksimi, l/ha)]]="", "", GAP_fi[[#This Row],[Vesimäärä (Minimi-maksimi, l/ha)]])</f>
        <v/>
      </c>
      <c r="AA47" s="25" t="str">
        <f>IF(GAP_fi[[#This Row],[Varoaika (vrk)]]="", "", GAP_fi[[#This Row],[Varoaika (vrk)]])</f>
        <v/>
      </c>
      <c r="AB47" s="25"/>
      <c r="AC47" s="4" t="str">
        <f>IF(GAP_fi[[#This Row],[Muutos edelliseen lupaan (X)]]="", "",GAP_fi[[#This Row],[Muutos edelliseen lupaan (X)]])</f>
        <v/>
      </c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</row>
    <row r="48" spans="1:60" s="6" customFormat="1" ht="11.6" x14ac:dyDescent="0.3">
      <c r="A48" s="33"/>
      <c r="B4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8" s="19"/>
      <c r="D48" s="2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4"/>
      <c r="P48" s="39" t="str">
        <f>IF(AND(ISNUMBER(B48),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8" s="19" t="str">
        <f>IF(GAP_fi[[#This Row],[GAP Numero]]="", "", GAP_fi[[#This Row],[GAP Numero]])</f>
        <v/>
      </c>
      <c r="R48" s="24"/>
      <c r="S48" s="25"/>
      <c r="T48" s="25"/>
      <c r="U48" s="25"/>
      <c r="V48" s="25"/>
      <c r="W48" s="25" t="str">
        <f>IF(GAP_fi[[#This Row],[Käsittelyjen määrä vuodessa tai kasvukaudessa (minimi - maksimi)]]="","", GAP_fi[[#This Row],[Käsittelyjen määrä vuodessa tai kasvukaudessa (minimi - maksimi)]])</f>
        <v/>
      </c>
      <c r="X48" s="25" t="str">
        <f>IF(GAP_fi[[#This Row],[Käsittelyjen väliin jäävä vähimmäisaika (vrk)]]="", "",GAP_fi[[#This Row],[Käsittelyjen väliin jäävä vähimmäisaika (vrk)]])</f>
        <v/>
      </c>
      <c r="Y4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8" s="25" t="str">
        <f>IF(GAP_fi[[#This Row],[Vesimäärä (Minimi-maksimi, l/ha)]]="", "", GAP_fi[[#This Row],[Vesimäärä (Minimi-maksimi, l/ha)]])</f>
        <v/>
      </c>
      <c r="AA48" s="25" t="str">
        <f>IF(GAP_fi[[#This Row],[Varoaika (vrk)]]="", "", GAP_fi[[#This Row],[Varoaika (vrk)]])</f>
        <v/>
      </c>
      <c r="AB48" s="25"/>
      <c r="AC48" s="4" t="str">
        <f>IF(GAP_fi[[#This Row],[Muutos edelliseen lupaan (X)]]="", "",GAP_fi[[#This Row],[Muutos edelliseen lupaan (X)]])</f>
        <v/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</row>
    <row r="49" spans="1:60" s="6" customFormat="1" ht="11.6" x14ac:dyDescent="0.3">
      <c r="A49" s="33"/>
      <c r="B4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9" s="19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4"/>
      <c r="P49" s="39" t="str">
        <f>IF(AND(ISNUMBER(B49),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9" s="19" t="str">
        <f>IF(GAP_fi[[#This Row],[GAP Numero]]="", "", GAP_fi[[#This Row],[GAP Numero]])</f>
        <v/>
      </c>
      <c r="R49" s="24"/>
      <c r="S49" s="25"/>
      <c r="T49" s="25"/>
      <c r="U49" s="25"/>
      <c r="V49" s="25"/>
      <c r="W49" s="25" t="str">
        <f>IF(GAP_fi[[#This Row],[Käsittelyjen määrä vuodessa tai kasvukaudessa (minimi - maksimi)]]="","", GAP_fi[[#This Row],[Käsittelyjen määrä vuodessa tai kasvukaudessa (minimi - maksimi)]])</f>
        <v/>
      </c>
      <c r="X49" s="25" t="str">
        <f>IF(GAP_fi[[#This Row],[Käsittelyjen väliin jäävä vähimmäisaika (vrk)]]="", "",GAP_fi[[#This Row],[Käsittelyjen väliin jäävä vähimmäisaika (vrk)]])</f>
        <v/>
      </c>
      <c r="Y4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9" s="25" t="str">
        <f>IF(GAP_fi[[#This Row],[Vesimäärä (Minimi-maksimi, l/ha)]]="", "", GAP_fi[[#This Row],[Vesimäärä (Minimi-maksimi, l/ha)]])</f>
        <v/>
      </c>
      <c r="AA49" s="25" t="str">
        <f>IF(GAP_fi[[#This Row],[Varoaika (vrk)]]="", "", GAP_fi[[#This Row],[Varoaika (vrk)]])</f>
        <v/>
      </c>
      <c r="AB49" s="25"/>
      <c r="AC49" s="4" t="str">
        <f>IF(GAP_fi[[#This Row],[Muutos edelliseen lupaan (X)]]="", "",GAP_fi[[#This Row],[Muutos edelliseen lupaan (X)]])</f>
        <v/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</row>
    <row r="50" spans="1:60" s="6" customFormat="1" ht="11.6" x14ac:dyDescent="0.3">
      <c r="A50" s="33"/>
      <c r="B5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0" s="19"/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4"/>
      <c r="P50" s="39" t="str">
        <f>IF(AND(ISNUMBER(B50),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0" s="19" t="str">
        <f>IF(GAP_fi[[#This Row],[GAP Numero]]="", "", GAP_fi[[#This Row],[GAP Numero]])</f>
        <v/>
      </c>
      <c r="R50" s="24"/>
      <c r="S50" s="25"/>
      <c r="T50" s="25"/>
      <c r="U50" s="25"/>
      <c r="V50" s="25"/>
      <c r="W50" s="25" t="str">
        <f>IF(GAP_fi[[#This Row],[Käsittelyjen määrä vuodessa tai kasvukaudessa (minimi - maksimi)]]="","", GAP_fi[[#This Row],[Käsittelyjen määrä vuodessa tai kasvukaudessa (minimi - maksimi)]])</f>
        <v/>
      </c>
      <c r="X50" s="25" t="str">
        <f>IF(GAP_fi[[#This Row],[Käsittelyjen väliin jäävä vähimmäisaika (vrk)]]="", "",GAP_fi[[#This Row],[Käsittelyjen väliin jäävä vähimmäisaika (vrk)]])</f>
        <v/>
      </c>
      <c r="Y5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0" s="25" t="str">
        <f>IF(GAP_fi[[#This Row],[Vesimäärä (Minimi-maksimi, l/ha)]]="", "", GAP_fi[[#This Row],[Vesimäärä (Minimi-maksimi, l/ha)]])</f>
        <v/>
      </c>
      <c r="AA50" s="25" t="str">
        <f>IF(GAP_fi[[#This Row],[Varoaika (vrk)]]="", "", GAP_fi[[#This Row],[Varoaika (vrk)]])</f>
        <v/>
      </c>
      <c r="AB50" s="25"/>
      <c r="AC50" s="4" t="str">
        <f>IF(GAP_fi[[#This Row],[Muutos edelliseen lupaan (X)]]="", "",GAP_fi[[#This Row],[Muutos edelliseen lupaan (X)]])</f>
        <v/>
      </c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</row>
    <row r="51" spans="1:60" s="6" customFormat="1" ht="11.6" x14ac:dyDescent="0.3">
      <c r="A51" s="33"/>
      <c r="B5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1" s="19"/>
      <c r="D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4"/>
      <c r="P51" s="39" t="str">
        <f>IF(AND(ISNUMBER(B51),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1" s="19" t="str">
        <f>IF(GAP_fi[[#This Row],[GAP Numero]]="", "", GAP_fi[[#This Row],[GAP Numero]])</f>
        <v/>
      </c>
      <c r="R51" s="24"/>
      <c r="S51" s="25"/>
      <c r="T51" s="25"/>
      <c r="U51" s="25"/>
      <c r="V51" s="25"/>
      <c r="W51" s="25" t="str">
        <f>IF(GAP_fi[[#This Row],[Käsittelyjen määrä vuodessa tai kasvukaudessa (minimi - maksimi)]]="","", GAP_fi[[#This Row],[Käsittelyjen määrä vuodessa tai kasvukaudessa (minimi - maksimi)]])</f>
        <v/>
      </c>
      <c r="X51" s="25" t="str">
        <f>IF(GAP_fi[[#This Row],[Käsittelyjen väliin jäävä vähimmäisaika (vrk)]]="", "",GAP_fi[[#This Row],[Käsittelyjen väliin jäävä vähimmäisaika (vrk)]])</f>
        <v/>
      </c>
      <c r="Y5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1" s="25" t="str">
        <f>IF(GAP_fi[[#This Row],[Vesimäärä (Minimi-maksimi, l/ha)]]="", "", GAP_fi[[#This Row],[Vesimäärä (Minimi-maksimi, l/ha)]])</f>
        <v/>
      </c>
      <c r="AA51" s="25" t="str">
        <f>IF(GAP_fi[[#This Row],[Varoaika (vrk)]]="", "", GAP_fi[[#This Row],[Varoaika (vrk)]])</f>
        <v/>
      </c>
      <c r="AB51" s="25"/>
      <c r="AC51" s="4" t="str">
        <f>IF(GAP_fi[[#This Row],[Muutos edelliseen lupaan (X)]]="", "",GAP_fi[[#This Row],[Muutos edelliseen lupaan (X)]])</f>
        <v/>
      </c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</row>
    <row r="52" spans="1:60" s="6" customFormat="1" ht="11.6" x14ac:dyDescent="0.3">
      <c r="A52" s="33"/>
      <c r="B5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2" s="19"/>
      <c r="D52" s="2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4"/>
      <c r="P52" s="39" t="str">
        <f>IF(AND(ISNUMBER(B52),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2" s="19" t="str">
        <f>IF(GAP_fi[[#This Row],[GAP Numero]]="", "", GAP_fi[[#This Row],[GAP Numero]])</f>
        <v/>
      </c>
      <c r="R52" s="24"/>
      <c r="S52" s="25"/>
      <c r="T52" s="25"/>
      <c r="U52" s="25"/>
      <c r="V52" s="25"/>
      <c r="W52" s="25" t="str">
        <f>IF(GAP_fi[[#This Row],[Käsittelyjen määrä vuodessa tai kasvukaudessa (minimi - maksimi)]]="","", GAP_fi[[#This Row],[Käsittelyjen määrä vuodessa tai kasvukaudessa (minimi - maksimi)]])</f>
        <v/>
      </c>
      <c r="X52" s="25" t="str">
        <f>IF(GAP_fi[[#This Row],[Käsittelyjen väliin jäävä vähimmäisaika (vrk)]]="", "",GAP_fi[[#This Row],[Käsittelyjen väliin jäävä vähimmäisaika (vrk)]])</f>
        <v/>
      </c>
      <c r="Y5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2" s="25" t="str">
        <f>IF(GAP_fi[[#This Row],[Vesimäärä (Minimi-maksimi, l/ha)]]="", "", GAP_fi[[#This Row],[Vesimäärä (Minimi-maksimi, l/ha)]])</f>
        <v/>
      </c>
      <c r="AA52" s="25" t="str">
        <f>IF(GAP_fi[[#This Row],[Varoaika (vrk)]]="", "", GAP_fi[[#This Row],[Varoaika (vrk)]])</f>
        <v/>
      </c>
      <c r="AB52" s="25"/>
      <c r="AC52" s="4" t="str">
        <f>IF(GAP_fi[[#This Row],[Muutos edelliseen lupaan (X)]]="", "",GAP_fi[[#This Row],[Muutos edelliseen lupaan (X)]])</f>
        <v/>
      </c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</row>
    <row r="53" spans="1:60" s="6" customFormat="1" ht="11.6" x14ac:dyDescent="0.3">
      <c r="A53" s="33"/>
      <c r="B5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3" s="19"/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4"/>
      <c r="P53" s="39" t="str">
        <f>IF(AND(ISNUMBER(B53),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3" s="19" t="str">
        <f>IF(GAP_fi[[#This Row],[GAP Numero]]="", "", GAP_fi[[#This Row],[GAP Numero]])</f>
        <v/>
      </c>
      <c r="R53" s="24"/>
      <c r="S53" s="25"/>
      <c r="T53" s="25"/>
      <c r="U53" s="25"/>
      <c r="V53" s="25"/>
      <c r="W53" s="25" t="str">
        <f>IF(GAP_fi[[#This Row],[Käsittelyjen määrä vuodessa tai kasvukaudessa (minimi - maksimi)]]="","", GAP_fi[[#This Row],[Käsittelyjen määrä vuodessa tai kasvukaudessa (minimi - maksimi)]])</f>
        <v/>
      </c>
      <c r="X53" s="25" t="str">
        <f>IF(GAP_fi[[#This Row],[Käsittelyjen väliin jäävä vähimmäisaika (vrk)]]="", "",GAP_fi[[#This Row],[Käsittelyjen väliin jäävä vähimmäisaika (vrk)]])</f>
        <v/>
      </c>
      <c r="Y5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3" s="25" t="str">
        <f>IF(GAP_fi[[#This Row],[Vesimäärä (Minimi-maksimi, l/ha)]]="", "", GAP_fi[[#This Row],[Vesimäärä (Minimi-maksimi, l/ha)]])</f>
        <v/>
      </c>
      <c r="AA53" s="25" t="str">
        <f>IF(GAP_fi[[#This Row],[Varoaika (vrk)]]="", "", GAP_fi[[#This Row],[Varoaika (vrk)]])</f>
        <v/>
      </c>
      <c r="AB53" s="25"/>
      <c r="AC53" s="4" t="str">
        <f>IF(GAP_fi[[#This Row],[Muutos edelliseen lupaan (X)]]="", "",GAP_fi[[#This Row],[Muutos edelliseen lupaan (X)]])</f>
        <v/>
      </c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</row>
    <row r="54" spans="1:60" s="6" customFormat="1" ht="11.6" x14ac:dyDescent="0.3">
      <c r="A54" s="33"/>
      <c r="B5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4" s="19"/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4"/>
      <c r="P54" s="39" t="str">
        <f>IF(AND(ISNUMBER(B54),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4" s="19" t="str">
        <f>IF(GAP_fi[[#This Row],[GAP Numero]]="", "", GAP_fi[[#This Row],[GAP Numero]])</f>
        <v/>
      </c>
      <c r="R54" s="24"/>
      <c r="S54" s="25"/>
      <c r="T54" s="25"/>
      <c r="U54" s="25"/>
      <c r="V54" s="25"/>
      <c r="W54" s="25" t="str">
        <f>IF(GAP_fi[[#This Row],[Käsittelyjen määrä vuodessa tai kasvukaudessa (minimi - maksimi)]]="","", GAP_fi[[#This Row],[Käsittelyjen määrä vuodessa tai kasvukaudessa (minimi - maksimi)]])</f>
        <v/>
      </c>
      <c r="X54" s="25" t="str">
        <f>IF(GAP_fi[[#This Row],[Käsittelyjen väliin jäävä vähimmäisaika (vrk)]]="", "",GAP_fi[[#This Row],[Käsittelyjen väliin jäävä vähimmäisaika (vrk)]])</f>
        <v/>
      </c>
      <c r="Y5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4" s="25" t="str">
        <f>IF(GAP_fi[[#This Row],[Vesimäärä (Minimi-maksimi, l/ha)]]="", "", GAP_fi[[#This Row],[Vesimäärä (Minimi-maksimi, l/ha)]])</f>
        <v/>
      </c>
      <c r="AA54" s="25" t="str">
        <f>IF(GAP_fi[[#This Row],[Varoaika (vrk)]]="", "", GAP_fi[[#This Row],[Varoaika (vrk)]])</f>
        <v/>
      </c>
      <c r="AB54" s="25"/>
      <c r="AC54" s="4" t="str">
        <f>IF(GAP_fi[[#This Row],[Muutos edelliseen lupaan (X)]]="", "",GAP_fi[[#This Row],[Muutos edelliseen lupaan (X)]])</f>
        <v/>
      </c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</row>
    <row r="55" spans="1:60" s="6" customFormat="1" ht="11.6" x14ac:dyDescent="0.3">
      <c r="A55" s="33"/>
      <c r="B5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5" s="19"/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4"/>
      <c r="P55" s="39" t="str">
        <f>IF(AND(ISNUMBER(B55),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5" s="19" t="str">
        <f>IF(GAP_fi[[#This Row],[GAP Numero]]="", "", GAP_fi[[#This Row],[GAP Numero]])</f>
        <v/>
      </c>
      <c r="R55" s="24"/>
      <c r="S55" s="25"/>
      <c r="T55" s="25"/>
      <c r="U55" s="25"/>
      <c r="V55" s="25"/>
      <c r="W55" s="25" t="str">
        <f>IF(GAP_fi[[#This Row],[Käsittelyjen määrä vuodessa tai kasvukaudessa (minimi - maksimi)]]="","", GAP_fi[[#This Row],[Käsittelyjen määrä vuodessa tai kasvukaudessa (minimi - maksimi)]])</f>
        <v/>
      </c>
      <c r="X55" s="25" t="str">
        <f>IF(GAP_fi[[#This Row],[Käsittelyjen väliin jäävä vähimmäisaika (vrk)]]="", "",GAP_fi[[#This Row],[Käsittelyjen väliin jäävä vähimmäisaika (vrk)]])</f>
        <v/>
      </c>
      <c r="Y5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5" s="25" t="str">
        <f>IF(GAP_fi[[#This Row],[Vesimäärä (Minimi-maksimi, l/ha)]]="", "", GAP_fi[[#This Row],[Vesimäärä (Minimi-maksimi, l/ha)]])</f>
        <v/>
      </c>
      <c r="AA55" s="25" t="str">
        <f>IF(GAP_fi[[#This Row],[Varoaika (vrk)]]="", "", GAP_fi[[#This Row],[Varoaika (vrk)]])</f>
        <v/>
      </c>
      <c r="AB55" s="25"/>
      <c r="AC55" s="4" t="str">
        <f>IF(GAP_fi[[#This Row],[Muutos edelliseen lupaan (X)]]="", "",GAP_fi[[#This Row],[Muutos edelliseen lupaan (X)]])</f>
        <v/>
      </c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</row>
    <row r="56" spans="1:60" s="6" customFormat="1" ht="11.6" x14ac:dyDescent="0.3">
      <c r="A56" s="33"/>
      <c r="B5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6" s="19"/>
      <c r="D56" s="21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4"/>
      <c r="P56" s="39" t="str">
        <f>IF(AND(ISNUMBER(B56),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6" s="19" t="str">
        <f>IF(GAP_fi[[#This Row],[GAP Numero]]="", "", GAP_fi[[#This Row],[GAP Numero]])</f>
        <v/>
      </c>
      <c r="R56" s="24"/>
      <c r="S56" s="25"/>
      <c r="T56" s="25"/>
      <c r="U56" s="25"/>
      <c r="V56" s="25"/>
      <c r="W56" s="25" t="str">
        <f>IF(GAP_fi[[#This Row],[Käsittelyjen määrä vuodessa tai kasvukaudessa (minimi - maksimi)]]="","", GAP_fi[[#This Row],[Käsittelyjen määrä vuodessa tai kasvukaudessa (minimi - maksimi)]])</f>
        <v/>
      </c>
      <c r="X56" s="25" t="str">
        <f>IF(GAP_fi[[#This Row],[Käsittelyjen väliin jäävä vähimmäisaika (vrk)]]="", "",GAP_fi[[#This Row],[Käsittelyjen väliin jäävä vähimmäisaika (vrk)]])</f>
        <v/>
      </c>
      <c r="Y5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6" s="25" t="str">
        <f>IF(GAP_fi[[#This Row],[Vesimäärä (Minimi-maksimi, l/ha)]]="", "", GAP_fi[[#This Row],[Vesimäärä (Minimi-maksimi, l/ha)]])</f>
        <v/>
      </c>
      <c r="AA56" s="25" t="str">
        <f>IF(GAP_fi[[#This Row],[Varoaika (vrk)]]="", "", GAP_fi[[#This Row],[Varoaika (vrk)]])</f>
        <v/>
      </c>
      <c r="AB56" s="25"/>
      <c r="AC56" s="4" t="str">
        <f>IF(GAP_fi[[#This Row],[Muutos edelliseen lupaan (X)]]="", "",GAP_fi[[#This Row],[Muutos edelliseen lupaan (X)]])</f>
        <v/>
      </c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</row>
    <row r="57" spans="1:60" s="6" customFormat="1" ht="11.6" x14ac:dyDescent="0.3">
      <c r="A57" s="33"/>
      <c r="B5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7" s="19"/>
      <c r="D57" s="21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4"/>
      <c r="P57" s="39" t="str">
        <f>IF(AND(ISNUMBER(B57),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7" s="19" t="str">
        <f>IF(GAP_fi[[#This Row],[GAP Numero]]="", "", GAP_fi[[#This Row],[GAP Numero]])</f>
        <v/>
      </c>
      <c r="R57" s="24"/>
      <c r="S57" s="25"/>
      <c r="T57" s="25"/>
      <c r="U57" s="25"/>
      <c r="V57" s="25"/>
      <c r="W57" s="25" t="str">
        <f>IF(GAP_fi[[#This Row],[Käsittelyjen määrä vuodessa tai kasvukaudessa (minimi - maksimi)]]="","", GAP_fi[[#This Row],[Käsittelyjen määrä vuodessa tai kasvukaudessa (minimi - maksimi)]])</f>
        <v/>
      </c>
      <c r="X57" s="25" t="str">
        <f>IF(GAP_fi[[#This Row],[Käsittelyjen väliin jäävä vähimmäisaika (vrk)]]="", "",GAP_fi[[#This Row],[Käsittelyjen väliin jäävä vähimmäisaika (vrk)]])</f>
        <v/>
      </c>
      <c r="Y5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7" s="25" t="str">
        <f>IF(GAP_fi[[#This Row],[Vesimäärä (Minimi-maksimi, l/ha)]]="", "", GAP_fi[[#This Row],[Vesimäärä (Minimi-maksimi, l/ha)]])</f>
        <v/>
      </c>
      <c r="AA57" s="25" t="str">
        <f>IF(GAP_fi[[#This Row],[Varoaika (vrk)]]="", "", GAP_fi[[#This Row],[Varoaika (vrk)]])</f>
        <v/>
      </c>
      <c r="AB57" s="25"/>
      <c r="AC57" s="4" t="str">
        <f>IF(GAP_fi[[#This Row],[Muutos edelliseen lupaan (X)]]="", "",GAP_fi[[#This Row],[Muutos edelliseen lupaan (X)]])</f>
        <v/>
      </c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</row>
    <row r="58" spans="1:60" s="6" customFormat="1" ht="11.6" x14ac:dyDescent="0.3">
      <c r="A58" s="33"/>
      <c r="B5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8" s="19"/>
      <c r="D58" s="21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4"/>
      <c r="P58" s="39" t="str">
        <f>IF(AND(ISNUMBER(B58),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8" s="19" t="str">
        <f>IF(GAP_fi[[#This Row],[GAP Numero]]="", "", GAP_fi[[#This Row],[GAP Numero]])</f>
        <v/>
      </c>
      <c r="R58" s="24"/>
      <c r="S58" s="25"/>
      <c r="T58" s="25"/>
      <c r="U58" s="25"/>
      <c r="V58" s="25"/>
      <c r="W58" s="25" t="str">
        <f>IF(GAP_fi[[#This Row],[Käsittelyjen määrä vuodessa tai kasvukaudessa (minimi - maksimi)]]="","", GAP_fi[[#This Row],[Käsittelyjen määrä vuodessa tai kasvukaudessa (minimi - maksimi)]])</f>
        <v/>
      </c>
      <c r="X58" s="25" t="str">
        <f>IF(GAP_fi[[#This Row],[Käsittelyjen väliin jäävä vähimmäisaika (vrk)]]="", "",GAP_fi[[#This Row],[Käsittelyjen väliin jäävä vähimmäisaika (vrk)]])</f>
        <v/>
      </c>
      <c r="Y5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8" s="25" t="str">
        <f>IF(GAP_fi[[#This Row],[Vesimäärä (Minimi-maksimi, l/ha)]]="", "", GAP_fi[[#This Row],[Vesimäärä (Minimi-maksimi, l/ha)]])</f>
        <v/>
      </c>
      <c r="AA58" s="25" t="str">
        <f>IF(GAP_fi[[#This Row],[Varoaika (vrk)]]="", "", GAP_fi[[#This Row],[Varoaika (vrk)]])</f>
        <v/>
      </c>
      <c r="AB58" s="25"/>
      <c r="AC58" s="4" t="str">
        <f>IF(GAP_fi[[#This Row],[Muutos edelliseen lupaan (X)]]="", "",GAP_fi[[#This Row],[Muutos edelliseen lupaan (X)]])</f>
        <v/>
      </c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</row>
    <row r="59" spans="1:60" s="6" customFormat="1" ht="11.6" x14ac:dyDescent="0.3">
      <c r="A59" s="33"/>
      <c r="B5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9" s="19"/>
      <c r="D59" s="21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4"/>
      <c r="P59" s="39" t="str">
        <f>IF(AND(ISNUMBER(B59),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9" s="19" t="str">
        <f>IF(GAP_fi[[#This Row],[GAP Numero]]="", "", GAP_fi[[#This Row],[GAP Numero]])</f>
        <v/>
      </c>
      <c r="R59" s="24"/>
      <c r="S59" s="25"/>
      <c r="T59" s="25"/>
      <c r="U59" s="25"/>
      <c r="V59" s="25"/>
      <c r="W59" s="25" t="str">
        <f>IF(GAP_fi[[#This Row],[Käsittelyjen määrä vuodessa tai kasvukaudessa (minimi - maksimi)]]="","", GAP_fi[[#This Row],[Käsittelyjen määrä vuodessa tai kasvukaudessa (minimi - maksimi)]])</f>
        <v/>
      </c>
      <c r="X59" s="25" t="str">
        <f>IF(GAP_fi[[#This Row],[Käsittelyjen väliin jäävä vähimmäisaika (vrk)]]="", "",GAP_fi[[#This Row],[Käsittelyjen väliin jäävä vähimmäisaika (vrk)]])</f>
        <v/>
      </c>
      <c r="Y5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9" s="25" t="str">
        <f>IF(GAP_fi[[#This Row],[Vesimäärä (Minimi-maksimi, l/ha)]]="", "", GAP_fi[[#This Row],[Vesimäärä (Minimi-maksimi, l/ha)]])</f>
        <v/>
      </c>
      <c r="AA59" s="25" t="str">
        <f>IF(GAP_fi[[#This Row],[Varoaika (vrk)]]="", "", GAP_fi[[#This Row],[Varoaika (vrk)]])</f>
        <v/>
      </c>
      <c r="AB59" s="25"/>
      <c r="AC59" s="4" t="str">
        <f>IF(GAP_fi[[#This Row],[Muutos edelliseen lupaan (X)]]="", "",GAP_fi[[#This Row],[Muutos edelliseen lupaan (X)]])</f>
        <v/>
      </c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</row>
    <row r="60" spans="1:60" s="6" customFormat="1" ht="11.6" x14ac:dyDescent="0.3">
      <c r="A60" s="33"/>
      <c r="B6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0" s="19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4"/>
      <c r="P60" s="39" t="str">
        <f>IF(AND(ISNUMBER(B60),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0" s="19" t="str">
        <f>IF(GAP_fi[[#This Row],[GAP Numero]]="", "", GAP_fi[[#This Row],[GAP Numero]])</f>
        <v/>
      </c>
      <c r="R60" s="24"/>
      <c r="S60" s="25"/>
      <c r="T60" s="25"/>
      <c r="U60" s="25"/>
      <c r="V60" s="25"/>
      <c r="W60" s="25" t="str">
        <f>IF(GAP_fi[[#This Row],[Käsittelyjen määrä vuodessa tai kasvukaudessa (minimi - maksimi)]]="","", GAP_fi[[#This Row],[Käsittelyjen määrä vuodessa tai kasvukaudessa (minimi - maksimi)]])</f>
        <v/>
      </c>
      <c r="X60" s="25" t="str">
        <f>IF(GAP_fi[[#This Row],[Käsittelyjen väliin jäävä vähimmäisaika (vrk)]]="", "",GAP_fi[[#This Row],[Käsittelyjen väliin jäävä vähimmäisaika (vrk)]])</f>
        <v/>
      </c>
      <c r="Y6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0" s="25" t="str">
        <f>IF(GAP_fi[[#This Row],[Vesimäärä (Minimi-maksimi, l/ha)]]="", "", GAP_fi[[#This Row],[Vesimäärä (Minimi-maksimi, l/ha)]])</f>
        <v/>
      </c>
      <c r="AA60" s="25" t="str">
        <f>IF(GAP_fi[[#This Row],[Varoaika (vrk)]]="", "", GAP_fi[[#This Row],[Varoaika (vrk)]])</f>
        <v/>
      </c>
      <c r="AB60" s="25"/>
      <c r="AC60" s="4" t="str">
        <f>IF(GAP_fi[[#This Row],[Muutos edelliseen lupaan (X)]]="", "",GAP_fi[[#This Row],[Muutos edelliseen lupaan (X)]])</f>
        <v/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</row>
    <row r="61" spans="1:60" s="6" customFormat="1" ht="11.6" x14ac:dyDescent="0.3">
      <c r="A61" s="33"/>
      <c r="B6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1" s="19"/>
      <c r="D61" s="2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4"/>
      <c r="P61" s="39" t="str">
        <f>IF(AND(ISNUMBER(B61),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1" s="19" t="str">
        <f>IF(GAP_fi[[#This Row],[GAP Numero]]="", "", GAP_fi[[#This Row],[GAP Numero]])</f>
        <v/>
      </c>
      <c r="R61" s="24"/>
      <c r="S61" s="25"/>
      <c r="T61" s="25"/>
      <c r="U61" s="25"/>
      <c r="V61" s="25"/>
      <c r="W61" s="25" t="str">
        <f>IF(GAP_fi[[#This Row],[Käsittelyjen määrä vuodessa tai kasvukaudessa (minimi - maksimi)]]="","", GAP_fi[[#This Row],[Käsittelyjen määrä vuodessa tai kasvukaudessa (minimi - maksimi)]])</f>
        <v/>
      </c>
      <c r="X61" s="25" t="str">
        <f>IF(GAP_fi[[#This Row],[Käsittelyjen väliin jäävä vähimmäisaika (vrk)]]="", "",GAP_fi[[#This Row],[Käsittelyjen väliin jäävä vähimmäisaika (vrk)]])</f>
        <v/>
      </c>
      <c r="Y6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1" s="25" t="str">
        <f>IF(GAP_fi[[#This Row],[Vesimäärä (Minimi-maksimi, l/ha)]]="", "", GAP_fi[[#This Row],[Vesimäärä (Minimi-maksimi, l/ha)]])</f>
        <v/>
      </c>
      <c r="AA61" s="25" t="str">
        <f>IF(GAP_fi[[#This Row],[Varoaika (vrk)]]="", "", GAP_fi[[#This Row],[Varoaika (vrk)]])</f>
        <v/>
      </c>
      <c r="AB61" s="25"/>
      <c r="AC61" s="4" t="str">
        <f>IF(GAP_fi[[#This Row],[Muutos edelliseen lupaan (X)]]="", "",GAP_fi[[#This Row],[Muutos edelliseen lupaan (X)]])</f>
        <v/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</row>
    <row r="62" spans="1:60" s="6" customFormat="1" ht="11.6" x14ac:dyDescent="0.3">
      <c r="A62" s="33"/>
      <c r="B6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2" s="19"/>
      <c r="D62" s="21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4"/>
      <c r="P62" s="39" t="str">
        <f>IF(AND(ISNUMBER(B62),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2" s="19" t="str">
        <f>IF(GAP_fi[[#This Row],[GAP Numero]]="", "", GAP_fi[[#This Row],[GAP Numero]])</f>
        <v/>
      </c>
      <c r="R62" s="24"/>
      <c r="S62" s="25"/>
      <c r="T62" s="25"/>
      <c r="U62" s="25"/>
      <c r="V62" s="25"/>
      <c r="W62" s="25" t="str">
        <f>IF(GAP_fi[[#This Row],[Käsittelyjen määrä vuodessa tai kasvukaudessa (minimi - maksimi)]]="","", GAP_fi[[#This Row],[Käsittelyjen määrä vuodessa tai kasvukaudessa (minimi - maksimi)]])</f>
        <v/>
      </c>
      <c r="X62" s="25" t="str">
        <f>IF(GAP_fi[[#This Row],[Käsittelyjen väliin jäävä vähimmäisaika (vrk)]]="", "",GAP_fi[[#This Row],[Käsittelyjen väliin jäävä vähimmäisaika (vrk)]])</f>
        <v/>
      </c>
      <c r="Y6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2" s="25" t="str">
        <f>IF(GAP_fi[[#This Row],[Vesimäärä (Minimi-maksimi, l/ha)]]="", "", GAP_fi[[#This Row],[Vesimäärä (Minimi-maksimi, l/ha)]])</f>
        <v/>
      </c>
      <c r="AA62" s="25" t="str">
        <f>IF(GAP_fi[[#This Row],[Varoaika (vrk)]]="", "", GAP_fi[[#This Row],[Varoaika (vrk)]])</f>
        <v/>
      </c>
      <c r="AB62" s="25"/>
      <c r="AC62" s="4" t="str">
        <f>IF(GAP_fi[[#This Row],[Muutos edelliseen lupaan (X)]]="", "",GAP_fi[[#This Row],[Muutos edelliseen lupaan (X)]])</f>
        <v/>
      </c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</row>
    <row r="63" spans="1:60" s="6" customFormat="1" ht="11.6" x14ac:dyDescent="0.3">
      <c r="A63" s="33"/>
      <c r="B6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3" s="19"/>
      <c r="D63" s="21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4"/>
      <c r="P63" s="39" t="str">
        <f>IF(AND(ISNUMBER(B63),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3" s="19" t="str">
        <f>IF(GAP_fi[[#This Row],[GAP Numero]]="", "", GAP_fi[[#This Row],[GAP Numero]])</f>
        <v/>
      </c>
      <c r="R63" s="24"/>
      <c r="S63" s="25"/>
      <c r="T63" s="25"/>
      <c r="U63" s="25"/>
      <c r="V63" s="25"/>
      <c r="W63" s="25" t="str">
        <f>IF(GAP_fi[[#This Row],[Käsittelyjen määrä vuodessa tai kasvukaudessa (minimi - maksimi)]]="","", GAP_fi[[#This Row],[Käsittelyjen määrä vuodessa tai kasvukaudessa (minimi - maksimi)]])</f>
        <v/>
      </c>
      <c r="X63" s="25" t="str">
        <f>IF(GAP_fi[[#This Row],[Käsittelyjen väliin jäävä vähimmäisaika (vrk)]]="", "",GAP_fi[[#This Row],[Käsittelyjen väliin jäävä vähimmäisaika (vrk)]])</f>
        <v/>
      </c>
      <c r="Y6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3" s="25" t="str">
        <f>IF(GAP_fi[[#This Row],[Vesimäärä (Minimi-maksimi, l/ha)]]="", "", GAP_fi[[#This Row],[Vesimäärä (Minimi-maksimi, l/ha)]])</f>
        <v/>
      </c>
      <c r="AA63" s="25" t="str">
        <f>IF(GAP_fi[[#This Row],[Varoaika (vrk)]]="", "", GAP_fi[[#This Row],[Varoaika (vrk)]])</f>
        <v/>
      </c>
      <c r="AB63" s="25"/>
      <c r="AC63" s="4" t="str">
        <f>IF(GAP_fi[[#This Row],[Muutos edelliseen lupaan (X)]]="", "",GAP_fi[[#This Row],[Muutos edelliseen lupaan (X)]])</f>
        <v/>
      </c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</row>
    <row r="64" spans="1:60" s="6" customFormat="1" ht="11.6" x14ac:dyDescent="0.3">
      <c r="A64" s="33"/>
      <c r="B6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4" s="19"/>
      <c r="D64" s="21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4"/>
      <c r="P64" s="39" t="str">
        <f>IF(AND(ISNUMBER(B64),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4" s="19" t="str">
        <f>IF(GAP_fi[[#This Row],[GAP Numero]]="", "", GAP_fi[[#This Row],[GAP Numero]])</f>
        <v/>
      </c>
      <c r="R64" s="24"/>
      <c r="S64" s="25"/>
      <c r="T64" s="25"/>
      <c r="U64" s="25"/>
      <c r="V64" s="25"/>
      <c r="W64" s="25" t="str">
        <f>IF(GAP_fi[[#This Row],[Käsittelyjen määrä vuodessa tai kasvukaudessa (minimi - maksimi)]]="","", GAP_fi[[#This Row],[Käsittelyjen määrä vuodessa tai kasvukaudessa (minimi - maksimi)]])</f>
        <v/>
      </c>
      <c r="X64" s="25" t="str">
        <f>IF(GAP_fi[[#This Row],[Käsittelyjen väliin jäävä vähimmäisaika (vrk)]]="", "",GAP_fi[[#This Row],[Käsittelyjen väliin jäävä vähimmäisaika (vrk)]])</f>
        <v/>
      </c>
      <c r="Y6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4" s="25" t="str">
        <f>IF(GAP_fi[[#This Row],[Vesimäärä (Minimi-maksimi, l/ha)]]="", "", GAP_fi[[#This Row],[Vesimäärä (Minimi-maksimi, l/ha)]])</f>
        <v/>
      </c>
      <c r="AA64" s="25" t="str">
        <f>IF(GAP_fi[[#This Row],[Varoaika (vrk)]]="", "", GAP_fi[[#This Row],[Varoaika (vrk)]])</f>
        <v/>
      </c>
      <c r="AB64" s="25"/>
      <c r="AC64" s="4" t="str">
        <f>IF(GAP_fi[[#This Row],[Muutos edelliseen lupaan (X)]]="", "",GAP_fi[[#This Row],[Muutos edelliseen lupaan (X)]])</f>
        <v/>
      </c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</row>
    <row r="65" spans="1:60" s="6" customFormat="1" ht="11.6" x14ac:dyDescent="0.3">
      <c r="A65" s="33"/>
      <c r="B6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5" s="19"/>
      <c r="D65" s="21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4"/>
      <c r="P65" s="39" t="str">
        <f>IF(AND(ISNUMBER(B65),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5" s="19" t="str">
        <f>IF(GAP_fi[[#This Row],[GAP Numero]]="", "", GAP_fi[[#This Row],[GAP Numero]])</f>
        <v/>
      </c>
      <c r="R65" s="24"/>
      <c r="S65" s="25"/>
      <c r="T65" s="25"/>
      <c r="U65" s="25"/>
      <c r="V65" s="25"/>
      <c r="W65" s="25" t="str">
        <f>IF(GAP_fi[[#This Row],[Käsittelyjen määrä vuodessa tai kasvukaudessa (minimi - maksimi)]]="","", GAP_fi[[#This Row],[Käsittelyjen määrä vuodessa tai kasvukaudessa (minimi - maksimi)]])</f>
        <v/>
      </c>
      <c r="X65" s="25" t="str">
        <f>IF(GAP_fi[[#This Row],[Käsittelyjen väliin jäävä vähimmäisaika (vrk)]]="", "",GAP_fi[[#This Row],[Käsittelyjen väliin jäävä vähimmäisaika (vrk)]])</f>
        <v/>
      </c>
      <c r="Y6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5" s="25" t="str">
        <f>IF(GAP_fi[[#This Row],[Vesimäärä (Minimi-maksimi, l/ha)]]="", "", GAP_fi[[#This Row],[Vesimäärä (Minimi-maksimi, l/ha)]])</f>
        <v/>
      </c>
      <c r="AA65" s="25" t="str">
        <f>IF(GAP_fi[[#This Row],[Varoaika (vrk)]]="", "", GAP_fi[[#This Row],[Varoaika (vrk)]])</f>
        <v/>
      </c>
      <c r="AB65" s="25"/>
      <c r="AC65" s="4" t="str">
        <f>IF(GAP_fi[[#This Row],[Muutos edelliseen lupaan (X)]]="", "",GAP_fi[[#This Row],[Muutos edelliseen lupaan (X)]])</f>
        <v/>
      </c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</row>
    <row r="66" spans="1:60" s="6" customFormat="1" ht="11.6" x14ac:dyDescent="0.3">
      <c r="A66" s="33"/>
      <c r="B6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6" s="19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4"/>
      <c r="P66" s="39" t="str">
        <f>IF(AND(ISNUMBER(B66),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6" s="19" t="str">
        <f>IF(GAP_fi[[#This Row],[GAP Numero]]="", "", GAP_fi[[#This Row],[GAP Numero]])</f>
        <v/>
      </c>
      <c r="R66" s="24"/>
      <c r="S66" s="25"/>
      <c r="T66" s="25"/>
      <c r="U66" s="25"/>
      <c r="V66" s="25"/>
      <c r="W66" s="25" t="str">
        <f>IF(GAP_fi[[#This Row],[Käsittelyjen määrä vuodessa tai kasvukaudessa (minimi - maksimi)]]="","", GAP_fi[[#This Row],[Käsittelyjen määrä vuodessa tai kasvukaudessa (minimi - maksimi)]])</f>
        <v/>
      </c>
      <c r="X66" s="25" t="str">
        <f>IF(GAP_fi[[#This Row],[Käsittelyjen väliin jäävä vähimmäisaika (vrk)]]="", "",GAP_fi[[#This Row],[Käsittelyjen väliin jäävä vähimmäisaika (vrk)]])</f>
        <v/>
      </c>
      <c r="Y6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6" s="25" t="str">
        <f>IF(GAP_fi[[#This Row],[Vesimäärä (Minimi-maksimi, l/ha)]]="", "", GAP_fi[[#This Row],[Vesimäärä (Minimi-maksimi, l/ha)]])</f>
        <v/>
      </c>
      <c r="AA66" s="25" t="str">
        <f>IF(GAP_fi[[#This Row],[Varoaika (vrk)]]="", "", GAP_fi[[#This Row],[Varoaika (vrk)]])</f>
        <v/>
      </c>
      <c r="AB66" s="25"/>
      <c r="AC66" s="4" t="str">
        <f>IF(GAP_fi[[#This Row],[Muutos edelliseen lupaan (X)]]="", "",GAP_fi[[#This Row],[Muutos edelliseen lupaan (X)]])</f>
        <v/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</row>
    <row r="67" spans="1:60" s="6" customFormat="1" ht="11.6" x14ac:dyDescent="0.3">
      <c r="A67" s="33"/>
      <c r="B6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7" s="19"/>
      <c r="D67" s="2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4"/>
      <c r="P67" s="39" t="str">
        <f>IF(AND(ISNUMBER(B67),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7" s="19" t="str">
        <f>IF(GAP_fi[[#This Row],[GAP Numero]]="", "", GAP_fi[[#This Row],[GAP Numero]])</f>
        <v/>
      </c>
      <c r="R67" s="24"/>
      <c r="S67" s="25"/>
      <c r="T67" s="25"/>
      <c r="U67" s="25"/>
      <c r="V67" s="25"/>
      <c r="W67" s="25" t="str">
        <f>IF(GAP_fi[[#This Row],[Käsittelyjen määrä vuodessa tai kasvukaudessa (minimi - maksimi)]]="","", GAP_fi[[#This Row],[Käsittelyjen määrä vuodessa tai kasvukaudessa (minimi - maksimi)]])</f>
        <v/>
      </c>
      <c r="X67" s="25" t="str">
        <f>IF(GAP_fi[[#This Row],[Käsittelyjen väliin jäävä vähimmäisaika (vrk)]]="", "",GAP_fi[[#This Row],[Käsittelyjen väliin jäävä vähimmäisaika (vrk)]])</f>
        <v/>
      </c>
      <c r="Y6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7" s="25" t="str">
        <f>IF(GAP_fi[[#This Row],[Vesimäärä (Minimi-maksimi, l/ha)]]="", "", GAP_fi[[#This Row],[Vesimäärä (Minimi-maksimi, l/ha)]])</f>
        <v/>
      </c>
      <c r="AA67" s="25" t="str">
        <f>IF(GAP_fi[[#This Row],[Varoaika (vrk)]]="", "", GAP_fi[[#This Row],[Varoaika (vrk)]])</f>
        <v/>
      </c>
      <c r="AB67" s="25"/>
      <c r="AC67" s="4" t="str">
        <f>IF(GAP_fi[[#This Row],[Muutos edelliseen lupaan (X)]]="", "",GAP_fi[[#This Row],[Muutos edelliseen lupaan (X)]])</f>
        <v/>
      </c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</row>
    <row r="68" spans="1:60" s="6" customFormat="1" ht="11.6" x14ac:dyDescent="0.3">
      <c r="A68" s="33"/>
      <c r="B6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8" s="19"/>
      <c r="D68" s="21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4"/>
      <c r="P68" s="39" t="str">
        <f>IF(AND(ISNUMBER(B68),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8" s="19" t="str">
        <f>IF(GAP_fi[[#This Row],[GAP Numero]]="", "", GAP_fi[[#This Row],[GAP Numero]])</f>
        <v/>
      </c>
      <c r="R68" s="24"/>
      <c r="S68" s="25"/>
      <c r="T68" s="25"/>
      <c r="U68" s="25"/>
      <c r="V68" s="25"/>
      <c r="W68" s="25" t="str">
        <f>IF(GAP_fi[[#This Row],[Käsittelyjen määrä vuodessa tai kasvukaudessa (minimi - maksimi)]]="","", GAP_fi[[#This Row],[Käsittelyjen määrä vuodessa tai kasvukaudessa (minimi - maksimi)]])</f>
        <v/>
      </c>
      <c r="X68" s="25" t="str">
        <f>IF(GAP_fi[[#This Row],[Käsittelyjen väliin jäävä vähimmäisaika (vrk)]]="", "",GAP_fi[[#This Row],[Käsittelyjen väliin jäävä vähimmäisaika (vrk)]])</f>
        <v/>
      </c>
      <c r="Y6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8" s="25" t="str">
        <f>IF(GAP_fi[[#This Row],[Vesimäärä (Minimi-maksimi, l/ha)]]="", "", GAP_fi[[#This Row],[Vesimäärä (Minimi-maksimi, l/ha)]])</f>
        <v/>
      </c>
      <c r="AA68" s="25" t="str">
        <f>IF(GAP_fi[[#This Row],[Varoaika (vrk)]]="", "", GAP_fi[[#This Row],[Varoaika (vrk)]])</f>
        <v/>
      </c>
      <c r="AB68" s="25"/>
      <c r="AC68" s="4" t="str">
        <f>IF(GAP_fi[[#This Row],[Muutos edelliseen lupaan (X)]]="", "",GAP_fi[[#This Row],[Muutos edelliseen lupaan (X)]])</f>
        <v/>
      </c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</row>
    <row r="69" spans="1:60" s="6" customFormat="1" ht="11.6" x14ac:dyDescent="0.3">
      <c r="A69" s="33"/>
      <c r="B6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9" s="19"/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4"/>
      <c r="P69" s="39" t="str">
        <f>IF(AND(ISNUMBER(B69),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9" s="19" t="str">
        <f>IF(GAP_fi[[#This Row],[GAP Numero]]="", "", GAP_fi[[#This Row],[GAP Numero]])</f>
        <v/>
      </c>
      <c r="R69" s="24"/>
      <c r="S69" s="25"/>
      <c r="T69" s="25"/>
      <c r="U69" s="25"/>
      <c r="V69" s="25"/>
      <c r="W69" s="25" t="str">
        <f>IF(GAP_fi[[#This Row],[Käsittelyjen määrä vuodessa tai kasvukaudessa (minimi - maksimi)]]="","", GAP_fi[[#This Row],[Käsittelyjen määrä vuodessa tai kasvukaudessa (minimi - maksimi)]])</f>
        <v/>
      </c>
      <c r="X69" s="25" t="str">
        <f>IF(GAP_fi[[#This Row],[Käsittelyjen väliin jäävä vähimmäisaika (vrk)]]="", "",GAP_fi[[#This Row],[Käsittelyjen väliin jäävä vähimmäisaika (vrk)]])</f>
        <v/>
      </c>
      <c r="Y6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9" s="25" t="str">
        <f>IF(GAP_fi[[#This Row],[Vesimäärä (Minimi-maksimi, l/ha)]]="", "", GAP_fi[[#This Row],[Vesimäärä (Minimi-maksimi, l/ha)]])</f>
        <v/>
      </c>
      <c r="AA69" s="25" t="str">
        <f>IF(GAP_fi[[#This Row],[Varoaika (vrk)]]="", "", GAP_fi[[#This Row],[Varoaika (vrk)]])</f>
        <v/>
      </c>
      <c r="AB69" s="25"/>
      <c r="AC69" s="4" t="str">
        <f>IF(GAP_fi[[#This Row],[Muutos edelliseen lupaan (X)]]="", "",GAP_fi[[#This Row],[Muutos edelliseen lupaan (X)]])</f>
        <v/>
      </c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</row>
    <row r="70" spans="1:60" s="6" customFormat="1" ht="11.6" x14ac:dyDescent="0.3">
      <c r="A70" s="33"/>
      <c r="B7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0" s="19"/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4"/>
      <c r="P70" s="39" t="str">
        <f>IF(AND(ISNUMBER(B70),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0" s="19" t="str">
        <f>IF(GAP_fi[[#This Row],[GAP Numero]]="", "", GAP_fi[[#This Row],[GAP Numero]])</f>
        <v/>
      </c>
      <c r="R70" s="24"/>
      <c r="S70" s="25"/>
      <c r="T70" s="25"/>
      <c r="U70" s="25"/>
      <c r="V70" s="25"/>
      <c r="W70" s="25" t="str">
        <f>IF(GAP_fi[[#This Row],[Käsittelyjen määrä vuodessa tai kasvukaudessa (minimi - maksimi)]]="","", GAP_fi[[#This Row],[Käsittelyjen määrä vuodessa tai kasvukaudessa (minimi - maksimi)]])</f>
        <v/>
      </c>
      <c r="X70" s="25" t="str">
        <f>IF(GAP_fi[[#This Row],[Käsittelyjen väliin jäävä vähimmäisaika (vrk)]]="", "",GAP_fi[[#This Row],[Käsittelyjen väliin jäävä vähimmäisaika (vrk)]])</f>
        <v/>
      </c>
      <c r="Y7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0" s="25" t="str">
        <f>IF(GAP_fi[[#This Row],[Vesimäärä (Minimi-maksimi, l/ha)]]="", "", GAP_fi[[#This Row],[Vesimäärä (Minimi-maksimi, l/ha)]])</f>
        <v/>
      </c>
      <c r="AA70" s="25" t="str">
        <f>IF(GAP_fi[[#This Row],[Varoaika (vrk)]]="", "", GAP_fi[[#This Row],[Varoaika (vrk)]])</f>
        <v/>
      </c>
      <c r="AB70" s="25"/>
      <c r="AC70" s="4" t="str">
        <f>IF(GAP_fi[[#This Row],[Muutos edelliseen lupaan (X)]]="", "",GAP_fi[[#This Row],[Muutos edelliseen lupaan (X)]])</f>
        <v/>
      </c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</row>
    <row r="71" spans="1:60" s="6" customFormat="1" ht="11.6" x14ac:dyDescent="0.3">
      <c r="A71" s="33"/>
      <c r="B7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1" s="19"/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4"/>
      <c r="P71" s="39" t="str">
        <f>IF(AND(ISNUMBER(B71),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1" s="19" t="str">
        <f>IF(GAP_fi[[#This Row],[GAP Numero]]="", "", GAP_fi[[#This Row],[GAP Numero]])</f>
        <v/>
      </c>
      <c r="R71" s="24"/>
      <c r="S71" s="25"/>
      <c r="T71" s="25"/>
      <c r="U71" s="25"/>
      <c r="V71" s="25"/>
      <c r="W71" s="25" t="str">
        <f>IF(GAP_fi[[#This Row],[Käsittelyjen määrä vuodessa tai kasvukaudessa (minimi - maksimi)]]="","", GAP_fi[[#This Row],[Käsittelyjen määrä vuodessa tai kasvukaudessa (minimi - maksimi)]])</f>
        <v/>
      </c>
      <c r="X71" s="25" t="str">
        <f>IF(GAP_fi[[#This Row],[Käsittelyjen väliin jäävä vähimmäisaika (vrk)]]="", "",GAP_fi[[#This Row],[Käsittelyjen väliin jäävä vähimmäisaika (vrk)]])</f>
        <v/>
      </c>
      <c r="Y7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1" s="25" t="str">
        <f>IF(GAP_fi[[#This Row],[Vesimäärä (Minimi-maksimi, l/ha)]]="", "", GAP_fi[[#This Row],[Vesimäärä (Minimi-maksimi, l/ha)]])</f>
        <v/>
      </c>
      <c r="AA71" s="25" t="str">
        <f>IF(GAP_fi[[#This Row],[Varoaika (vrk)]]="", "", GAP_fi[[#This Row],[Varoaika (vrk)]])</f>
        <v/>
      </c>
      <c r="AB71" s="25"/>
      <c r="AC71" s="4" t="str">
        <f>IF(GAP_fi[[#This Row],[Muutos edelliseen lupaan (X)]]="", "",GAP_fi[[#This Row],[Muutos edelliseen lupaan (X)]])</f>
        <v/>
      </c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</row>
    <row r="72" spans="1:60" s="6" customFormat="1" ht="11.6" x14ac:dyDescent="0.3">
      <c r="A72" s="33"/>
      <c r="B7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2" s="19"/>
      <c r="D72" s="21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4"/>
      <c r="P72" s="39" t="str">
        <f>IF(AND(ISNUMBER(B72),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2" s="19" t="str">
        <f>IF(GAP_fi[[#This Row],[GAP Numero]]="", "", GAP_fi[[#This Row],[GAP Numero]])</f>
        <v/>
      </c>
      <c r="R72" s="24"/>
      <c r="S72" s="25"/>
      <c r="T72" s="25"/>
      <c r="U72" s="25"/>
      <c r="V72" s="25"/>
      <c r="W72" s="25" t="str">
        <f>IF(GAP_fi[[#This Row],[Käsittelyjen määrä vuodessa tai kasvukaudessa (minimi - maksimi)]]="","", GAP_fi[[#This Row],[Käsittelyjen määrä vuodessa tai kasvukaudessa (minimi - maksimi)]])</f>
        <v/>
      </c>
      <c r="X72" s="25" t="str">
        <f>IF(GAP_fi[[#This Row],[Käsittelyjen väliin jäävä vähimmäisaika (vrk)]]="", "",GAP_fi[[#This Row],[Käsittelyjen väliin jäävä vähimmäisaika (vrk)]])</f>
        <v/>
      </c>
      <c r="Y7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2" s="25" t="str">
        <f>IF(GAP_fi[[#This Row],[Vesimäärä (Minimi-maksimi, l/ha)]]="", "", GAP_fi[[#This Row],[Vesimäärä (Minimi-maksimi, l/ha)]])</f>
        <v/>
      </c>
      <c r="AA72" s="25" t="str">
        <f>IF(GAP_fi[[#This Row],[Varoaika (vrk)]]="", "", GAP_fi[[#This Row],[Varoaika (vrk)]])</f>
        <v/>
      </c>
      <c r="AB72" s="25"/>
      <c r="AC72" s="4" t="str">
        <f>IF(GAP_fi[[#This Row],[Muutos edelliseen lupaan (X)]]="", "",GAP_fi[[#This Row],[Muutos edelliseen lupaan (X)]])</f>
        <v/>
      </c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</row>
    <row r="73" spans="1:60" s="6" customFormat="1" ht="11.6" x14ac:dyDescent="0.3">
      <c r="A73" s="33"/>
      <c r="B7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3" s="19"/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4"/>
      <c r="P73" s="39" t="str">
        <f>IF(AND(ISNUMBER(B73),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3" s="19" t="str">
        <f>IF(GAP_fi[[#This Row],[GAP Numero]]="", "", GAP_fi[[#This Row],[GAP Numero]])</f>
        <v/>
      </c>
      <c r="R73" s="24"/>
      <c r="S73" s="25"/>
      <c r="T73" s="25"/>
      <c r="U73" s="25"/>
      <c r="V73" s="25"/>
      <c r="W73" s="25" t="str">
        <f>IF(GAP_fi[[#This Row],[Käsittelyjen määrä vuodessa tai kasvukaudessa (minimi - maksimi)]]="","", GAP_fi[[#This Row],[Käsittelyjen määrä vuodessa tai kasvukaudessa (minimi - maksimi)]])</f>
        <v/>
      </c>
      <c r="X73" s="25" t="str">
        <f>IF(GAP_fi[[#This Row],[Käsittelyjen väliin jäävä vähimmäisaika (vrk)]]="", "",GAP_fi[[#This Row],[Käsittelyjen väliin jäävä vähimmäisaika (vrk)]])</f>
        <v/>
      </c>
      <c r="Y7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3" s="25" t="str">
        <f>IF(GAP_fi[[#This Row],[Vesimäärä (Minimi-maksimi, l/ha)]]="", "", GAP_fi[[#This Row],[Vesimäärä (Minimi-maksimi, l/ha)]])</f>
        <v/>
      </c>
      <c r="AA73" s="25" t="str">
        <f>IF(GAP_fi[[#This Row],[Varoaika (vrk)]]="", "", GAP_fi[[#This Row],[Varoaika (vrk)]])</f>
        <v/>
      </c>
      <c r="AB73" s="25"/>
      <c r="AC73" s="4" t="str">
        <f>IF(GAP_fi[[#This Row],[Muutos edelliseen lupaan (X)]]="", "",GAP_fi[[#This Row],[Muutos edelliseen lupaan (X)]])</f>
        <v/>
      </c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</row>
    <row r="74" spans="1:60" s="6" customFormat="1" ht="11.6" x14ac:dyDescent="0.3">
      <c r="A74" s="33"/>
      <c r="B7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4" s="19"/>
      <c r="D74" s="21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4"/>
      <c r="P74" s="39" t="str">
        <f>IF(AND(ISNUMBER(B74),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4" s="19" t="str">
        <f>IF(GAP_fi[[#This Row],[GAP Numero]]="", "", GAP_fi[[#This Row],[GAP Numero]])</f>
        <v/>
      </c>
      <c r="R74" s="24"/>
      <c r="S74" s="25"/>
      <c r="T74" s="25"/>
      <c r="U74" s="25"/>
      <c r="V74" s="25"/>
      <c r="W74" s="25" t="str">
        <f>IF(GAP_fi[[#This Row],[Käsittelyjen määrä vuodessa tai kasvukaudessa (minimi - maksimi)]]="","", GAP_fi[[#This Row],[Käsittelyjen määrä vuodessa tai kasvukaudessa (minimi - maksimi)]])</f>
        <v/>
      </c>
      <c r="X74" s="25" t="str">
        <f>IF(GAP_fi[[#This Row],[Käsittelyjen väliin jäävä vähimmäisaika (vrk)]]="", "",GAP_fi[[#This Row],[Käsittelyjen väliin jäävä vähimmäisaika (vrk)]])</f>
        <v/>
      </c>
      <c r="Y7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4" s="25" t="str">
        <f>IF(GAP_fi[[#This Row],[Vesimäärä (Minimi-maksimi, l/ha)]]="", "", GAP_fi[[#This Row],[Vesimäärä (Minimi-maksimi, l/ha)]])</f>
        <v/>
      </c>
      <c r="AA74" s="25" t="str">
        <f>IF(GAP_fi[[#This Row],[Varoaika (vrk)]]="", "", GAP_fi[[#This Row],[Varoaika (vrk)]])</f>
        <v/>
      </c>
      <c r="AB74" s="25"/>
      <c r="AC74" s="4" t="str">
        <f>IF(GAP_fi[[#This Row],[Muutos edelliseen lupaan (X)]]="", "",GAP_fi[[#This Row],[Muutos edelliseen lupaan (X)]])</f>
        <v/>
      </c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</row>
    <row r="75" spans="1:60" s="6" customFormat="1" ht="11.6" x14ac:dyDescent="0.3">
      <c r="A75" s="33"/>
      <c r="B7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5" s="19"/>
      <c r="D75" s="21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4"/>
      <c r="P75" s="39" t="str">
        <f>IF(AND(ISNUMBER(B75),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5" s="19" t="str">
        <f>IF(GAP_fi[[#This Row],[GAP Numero]]="", "", GAP_fi[[#This Row],[GAP Numero]])</f>
        <v/>
      </c>
      <c r="R75" s="24"/>
      <c r="S75" s="25"/>
      <c r="T75" s="25"/>
      <c r="U75" s="25"/>
      <c r="V75" s="25"/>
      <c r="W75" s="25" t="str">
        <f>IF(GAP_fi[[#This Row],[Käsittelyjen määrä vuodessa tai kasvukaudessa (minimi - maksimi)]]="","", GAP_fi[[#This Row],[Käsittelyjen määrä vuodessa tai kasvukaudessa (minimi - maksimi)]])</f>
        <v/>
      </c>
      <c r="X75" s="25" t="str">
        <f>IF(GAP_fi[[#This Row],[Käsittelyjen väliin jäävä vähimmäisaika (vrk)]]="", "",GAP_fi[[#This Row],[Käsittelyjen väliin jäävä vähimmäisaika (vrk)]])</f>
        <v/>
      </c>
      <c r="Y7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5" s="25" t="str">
        <f>IF(GAP_fi[[#This Row],[Vesimäärä (Minimi-maksimi, l/ha)]]="", "", GAP_fi[[#This Row],[Vesimäärä (Minimi-maksimi, l/ha)]])</f>
        <v/>
      </c>
      <c r="AA75" s="25" t="str">
        <f>IF(GAP_fi[[#This Row],[Varoaika (vrk)]]="", "", GAP_fi[[#This Row],[Varoaika (vrk)]])</f>
        <v/>
      </c>
      <c r="AB75" s="25"/>
      <c r="AC75" s="4" t="str">
        <f>IF(GAP_fi[[#This Row],[Muutos edelliseen lupaan (X)]]="", "",GAP_fi[[#This Row],[Muutos edelliseen lupaan (X)]])</f>
        <v/>
      </c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</row>
    <row r="76" spans="1:60" s="6" customFormat="1" ht="11.6" x14ac:dyDescent="0.3">
      <c r="A76" s="33"/>
      <c r="B7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6" s="19"/>
      <c r="D76" s="21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4"/>
      <c r="P76" s="39" t="str">
        <f>IF(AND(ISNUMBER(B76),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6" s="19" t="str">
        <f>IF(GAP_fi[[#This Row],[GAP Numero]]="", "", GAP_fi[[#This Row],[GAP Numero]])</f>
        <v/>
      </c>
      <c r="R76" s="24"/>
      <c r="S76" s="25"/>
      <c r="T76" s="25"/>
      <c r="U76" s="25"/>
      <c r="V76" s="25"/>
      <c r="W76" s="25" t="str">
        <f>IF(GAP_fi[[#This Row],[Käsittelyjen määrä vuodessa tai kasvukaudessa (minimi - maksimi)]]="","", GAP_fi[[#This Row],[Käsittelyjen määrä vuodessa tai kasvukaudessa (minimi - maksimi)]])</f>
        <v/>
      </c>
      <c r="X76" s="25" t="str">
        <f>IF(GAP_fi[[#This Row],[Käsittelyjen väliin jäävä vähimmäisaika (vrk)]]="", "",GAP_fi[[#This Row],[Käsittelyjen väliin jäävä vähimmäisaika (vrk)]])</f>
        <v/>
      </c>
      <c r="Y7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6" s="25" t="str">
        <f>IF(GAP_fi[[#This Row],[Vesimäärä (Minimi-maksimi, l/ha)]]="", "", GAP_fi[[#This Row],[Vesimäärä (Minimi-maksimi, l/ha)]])</f>
        <v/>
      </c>
      <c r="AA76" s="25" t="str">
        <f>IF(GAP_fi[[#This Row],[Varoaika (vrk)]]="", "", GAP_fi[[#This Row],[Varoaika (vrk)]])</f>
        <v/>
      </c>
      <c r="AB76" s="25"/>
      <c r="AC76" s="4" t="str">
        <f>IF(GAP_fi[[#This Row],[Muutos edelliseen lupaan (X)]]="", "",GAP_fi[[#This Row],[Muutos edelliseen lupaan (X)]])</f>
        <v/>
      </c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</row>
    <row r="77" spans="1:60" s="6" customFormat="1" ht="11.6" x14ac:dyDescent="0.3">
      <c r="A77" s="33"/>
      <c r="B7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7" s="19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4"/>
      <c r="P77" s="39" t="str">
        <f>IF(AND(ISNUMBER(B77),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7" s="19" t="str">
        <f>IF(GAP_fi[[#This Row],[GAP Numero]]="", "", GAP_fi[[#This Row],[GAP Numero]])</f>
        <v/>
      </c>
      <c r="R77" s="24"/>
      <c r="S77" s="25"/>
      <c r="T77" s="25"/>
      <c r="U77" s="25"/>
      <c r="V77" s="25"/>
      <c r="W77" s="25" t="str">
        <f>IF(GAP_fi[[#This Row],[Käsittelyjen määrä vuodessa tai kasvukaudessa (minimi - maksimi)]]="","", GAP_fi[[#This Row],[Käsittelyjen määrä vuodessa tai kasvukaudessa (minimi - maksimi)]])</f>
        <v/>
      </c>
      <c r="X77" s="25" t="str">
        <f>IF(GAP_fi[[#This Row],[Käsittelyjen väliin jäävä vähimmäisaika (vrk)]]="", "",GAP_fi[[#This Row],[Käsittelyjen väliin jäävä vähimmäisaika (vrk)]])</f>
        <v/>
      </c>
      <c r="Y7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7" s="25" t="str">
        <f>IF(GAP_fi[[#This Row],[Vesimäärä (Minimi-maksimi, l/ha)]]="", "", GAP_fi[[#This Row],[Vesimäärä (Minimi-maksimi, l/ha)]])</f>
        <v/>
      </c>
      <c r="AA77" s="25" t="str">
        <f>IF(GAP_fi[[#This Row],[Varoaika (vrk)]]="", "", GAP_fi[[#This Row],[Varoaika (vrk)]])</f>
        <v/>
      </c>
      <c r="AB77" s="25"/>
      <c r="AC77" s="4" t="str">
        <f>IF(GAP_fi[[#This Row],[Muutos edelliseen lupaan (X)]]="", "",GAP_fi[[#This Row],[Muutos edelliseen lupaan (X)]])</f>
        <v/>
      </c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</row>
    <row r="78" spans="1:60" s="6" customFormat="1" ht="11.6" x14ac:dyDescent="0.3">
      <c r="A78" s="33"/>
      <c r="B7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8" s="19"/>
      <c r="D78" s="21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4"/>
      <c r="P78" s="39" t="str">
        <f>IF(AND(ISNUMBER(B78),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8" s="19" t="str">
        <f>IF(GAP_fi[[#This Row],[GAP Numero]]="", "", GAP_fi[[#This Row],[GAP Numero]])</f>
        <v/>
      </c>
      <c r="R78" s="24"/>
      <c r="S78" s="25"/>
      <c r="T78" s="25"/>
      <c r="U78" s="25"/>
      <c r="V78" s="25"/>
      <c r="W78" s="25" t="str">
        <f>IF(GAP_fi[[#This Row],[Käsittelyjen määrä vuodessa tai kasvukaudessa (minimi - maksimi)]]="","", GAP_fi[[#This Row],[Käsittelyjen määrä vuodessa tai kasvukaudessa (minimi - maksimi)]])</f>
        <v/>
      </c>
      <c r="X78" s="25" t="str">
        <f>IF(GAP_fi[[#This Row],[Käsittelyjen väliin jäävä vähimmäisaika (vrk)]]="", "",GAP_fi[[#This Row],[Käsittelyjen väliin jäävä vähimmäisaika (vrk)]])</f>
        <v/>
      </c>
      <c r="Y7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8" s="25" t="str">
        <f>IF(GAP_fi[[#This Row],[Vesimäärä (Minimi-maksimi, l/ha)]]="", "", GAP_fi[[#This Row],[Vesimäärä (Minimi-maksimi, l/ha)]])</f>
        <v/>
      </c>
      <c r="AA78" s="25" t="str">
        <f>IF(GAP_fi[[#This Row],[Varoaika (vrk)]]="", "", GAP_fi[[#This Row],[Varoaika (vrk)]])</f>
        <v/>
      </c>
      <c r="AB78" s="25"/>
      <c r="AC78" s="4" t="str">
        <f>IF(GAP_fi[[#This Row],[Muutos edelliseen lupaan (X)]]="", "",GAP_fi[[#This Row],[Muutos edelliseen lupaan (X)]])</f>
        <v/>
      </c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</row>
    <row r="79" spans="1:60" s="6" customFormat="1" ht="11.6" x14ac:dyDescent="0.3">
      <c r="A79" s="33"/>
      <c r="B7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9" s="19"/>
      <c r="D79" s="21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4"/>
      <c r="P79" s="39" t="str">
        <f>IF(AND(ISNUMBER(B79),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9" s="19" t="str">
        <f>IF(GAP_fi[[#This Row],[GAP Numero]]="", "", GAP_fi[[#This Row],[GAP Numero]])</f>
        <v/>
      </c>
      <c r="R79" s="24"/>
      <c r="S79" s="25"/>
      <c r="T79" s="25"/>
      <c r="U79" s="25"/>
      <c r="V79" s="25"/>
      <c r="W79" s="25" t="str">
        <f>IF(GAP_fi[[#This Row],[Käsittelyjen määrä vuodessa tai kasvukaudessa (minimi - maksimi)]]="","", GAP_fi[[#This Row],[Käsittelyjen määrä vuodessa tai kasvukaudessa (minimi - maksimi)]])</f>
        <v/>
      </c>
      <c r="X79" s="25" t="str">
        <f>IF(GAP_fi[[#This Row],[Käsittelyjen väliin jäävä vähimmäisaika (vrk)]]="", "",GAP_fi[[#This Row],[Käsittelyjen väliin jäävä vähimmäisaika (vrk)]])</f>
        <v/>
      </c>
      <c r="Y7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9" s="25" t="str">
        <f>IF(GAP_fi[[#This Row],[Vesimäärä (Minimi-maksimi, l/ha)]]="", "", GAP_fi[[#This Row],[Vesimäärä (Minimi-maksimi, l/ha)]])</f>
        <v/>
      </c>
      <c r="AA79" s="25" t="str">
        <f>IF(GAP_fi[[#This Row],[Varoaika (vrk)]]="", "", GAP_fi[[#This Row],[Varoaika (vrk)]])</f>
        <v/>
      </c>
      <c r="AB79" s="25"/>
      <c r="AC79" s="4" t="str">
        <f>IF(GAP_fi[[#This Row],[Muutos edelliseen lupaan (X)]]="", "",GAP_fi[[#This Row],[Muutos edelliseen lupaan (X)]])</f>
        <v/>
      </c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</row>
    <row r="80" spans="1:60" s="6" customFormat="1" ht="11.6" x14ac:dyDescent="0.3">
      <c r="A80" s="33"/>
      <c r="B8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0" s="19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4"/>
      <c r="P80" s="39" t="str">
        <f>IF(AND(ISNUMBER(B80),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0" s="19" t="str">
        <f>IF(GAP_fi[[#This Row],[GAP Numero]]="", "", GAP_fi[[#This Row],[GAP Numero]])</f>
        <v/>
      </c>
      <c r="R80" s="24"/>
      <c r="S80" s="25"/>
      <c r="T80" s="25"/>
      <c r="U80" s="25"/>
      <c r="V80" s="25"/>
      <c r="W80" s="25" t="str">
        <f>IF(GAP_fi[[#This Row],[Käsittelyjen määrä vuodessa tai kasvukaudessa (minimi - maksimi)]]="","", GAP_fi[[#This Row],[Käsittelyjen määrä vuodessa tai kasvukaudessa (minimi - maksimi)]])</f>
        <v/>
      </c>
      <c r="X80" s="25" t="str">
        <f>IF(GAP_fi[[#This Row],[Käsittelyjen väliin jäävä vähimmäisaika (vrk)]]="", "",GAP_fi[[#This Row],[Käsittelyjen väliin jäävä vähimmäisaika (vrk)]])</f>
        <v/>
      </c>
      <c r="Y8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0" s="25" t="str">
        <f>IF(GAP_fi[[#This Row],[Vesimäärä (Minimi-maksimi, l/ha)]]="", "", GAP_fi[[#This Row],[Vesimäärä (Minimi-maksimi, l/ha)]])</f>
        <v/>
      </c>
      <c r="AA80" s="25" t="str">
        <f>IF(GAP_fi[[#This Row],[Varoaika (vrk)]]="", "", GAP_fi[[#This Row],[Varoaika (vrk)]])</f>
        <v/>
      </c>
      <c r="AB80" s="25"/>
      <c r="AC80" s="4" t="str">
        <f>IF(GAP_fi[[#This Row],[Muutos edelliseen lupaan (X)]]="", "",GAP_fi[[#This Row],[Muutos edelliseen lupaan (X)]])</f>
        <v/>
      </c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</row>
    <row r="81" spans="1:60" s="6" customFormat="1" ht="11.6" x14ac:dyDescent="0.3">
      <c r="A81" s="33"/>
      <c r="B8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1" s="19"/>
      <c r="D81" s="21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4"/>
      <c r="P81" s="39" t="str">
        <f>IF(AND(ISNUMBER(B81),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1" s="19" t="str">
        <f>IF(GAP_fi[[#This Row],[GAP Numero]]="", "", GAP_fi[[#This Row],[GAP Numero]])</f>
        <v/>
      </c>
      <c r="R81" s="24"/>
      <c r="S81" s="25"/>
      <c r="T81" s="25"/>
      <c r="U81" s="25"/>
      <c r="V81" s="25"/>
      <c r="W81" s="25" t="str">
        <f>IF(GAP_fi[[#This Row],[Käsittelyjen määrä vuodessa tai kasvukaudessa (minimi - maksimi)]]="","", GAP_fi[[#This Row],[Käsittelyjen määrä vuodessa tai kasvukaudessa (minimi - maksimi)]])</f>
        <v/>
      </c>
      <c r="X81" s="25" t="str">
        <f>IF(GAP_fi[[#This Row],[Käsittelyjen väliin jäävä vähimmäisaika (vrk)]]="", "",GAP_fi[[#This Row],[Käsittelyjen väliin jäävä vähimmäisaika (vrk)]])</f>
        <v/>
      </c>
      <c r="Y8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1" s="25" t="str">
        <f>IF(GAP_fi[[#This Row],[Vesimäärä (Minimi-maksimi, l/ha)]]="", "", GAP_fi[[#This Row],[Vesimäärä (Minimi-maksimi, l/ha)]])</f>
        <v/>
      </c>
      <c r="AA81" s="25" t="str">
        <f>IF(GAP_fi[[#This Row],[Varoaika (vrk)]]="", "", GAP_fi[[#This Row],[Varoaika (vrk)]])</f>
        <v/>
      </c>
      <c r="AB81" s="25"/>
      <c r="AC81" s="4" t="str">
        <f>IF(GAP_fi[[#This Row],[Muutos edelliseen lupaan (X)]]="", "",GAP_fi[[#This Row],[Muutos edelliseen lupaan (X)]])</f>
        <v/>
      </c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</row>
    <row r="82" spans="1:60" s="6" customFormat="1" ht="11.6" x14ac:dyDescent="0.3">
      <c r="A82" s="33"/>
      <c r="B8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2" s="19"/>
      <c r="D82" s="21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4"/>
      <c r="P82" s="39" t="str">
        <f>IF(AND(ISNUMBER(B82),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2" s="18" t="str">
        <f>IF(GAP_fi[[#This Row],[GAP Numero]]="", "", GAP_fi[[#This Row],[GAP Numero]])</f>
        <v/>
      </c>
      <c r="R82" s="26"/>
      <c r="S82" s="27"/>
      <c r="T82" s="27"/>
      <c r="U82" s="27"/>
      <c r="V82" s="27"/>
      <c r="W82" s="27" t="str">
        <f>IF(GAP_fi[[#This Row],[Käsittelyjen määrä vuodessa tai kasvukaudessa (minimi - maksimi)]]="","", GAP_fi[[#This Row],[Käsittelyjen määrä vuodessa tai kasvukaudessa (minimi - maksimi)]])</f>
        <v/>
      </c>
      <c r="X82" s="27" t="str">
        <f>IF(GAP_fi[[#This Row],[Käsittelyjen väliin jäävä vähimmäisaika (vrk)]]="", "",GAP_fi[[#This Row],[Käsittelyjen väliin jäävä vähimmäisaika (vrk)]])</f>
        <v/>
      </c>
      <c r="Y82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2" s="27" t="str">
        <f>IF(GAP_fi[[#This Row],[Vesimäärä (Minimi-maksimi, l/ha)]]="", "", GAP_fi[[#This Row],[Vesimäärä (Minimi-maksimi, l/ha)]])</f>
        <v/>
      </c>
      <c r="AA82" s="27" t="str">
        <f>IF(GAP_fi[[#This Row],[Varoaika (vrk)]]="", "", GAP_fi[[#This Row],[Varoaika (vrk)]])</f>
        <v/>
      </c>
      <c r="AB82" s="27"/>
      <c r="AC82" s="4" t="str">
        <f>IF(GAP_fi[[#This Row],[Muutos edelliseen lupaan (X)]]="", "",GAP_fi[[#This Row],[Muutos edelliseen lupaan (X)]])</f>
        <v/>
      </c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</row>
    <row r="83" spans="1:60" s="6" customFormat="1" ht="11.6" x14ac:dyDescent="0.3">
      <c r="A83" s="33"/>
      <c r="B8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3" s="19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4"/>
      <c r="P83" s="39" t="str">
        <f>IF(AND(ISNUMBER(B83),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3" s="18" t="str">
        <f>IF(GAP_fi[[#This Row],[GAP Numero]]="", "", GAP_fi[[#This Row],[GAP Numero]])</f>
        <v/>
      </c>
      <c r="R83" s="26"/>
      <c r="S83" s="27"/>
      <c r="T83" s="27"/>
      <c r="U83" s="27"/>
      <c r="V83" s="27"/>
      <c r="W83" s="27" t="str">
        <f>IF(GAP_fi[[#This Row],[Käsittelyjen määrä vuodessa tai kasvukaudessa (minimi - maksimi)]]="","", GAP_fi[[#This Row],[Käsittelyjen määrä vuodessa tai kasvukaudessa (minimi - maksimi)]])</f>
        <v/>
      </c>
      <c r="X83" s="27" t="str">
        <f>IF(GAP_fi[[#This Row],[Käsittelyjen väliin jäävä vähimmäisaika (vrk)]]="", "",GAP_fi[[#This Row],[Käsittelyjen väliin jäävä vähimmäisaika (vrk)]])</f>
        <v/>
      </c>
      <c r="Y83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3" s="27" t="str">
        <f>IF(GAP_fi[[#This Row],[Vesimäärä (Minimi-maksimi, l/ha)]]="", "", GAP_fi[[#This Row],[Vesimäärä (Minimi-maksimi, l/ha)]])</f>
        <v/>
      </c>
      <c r="AA83" s="27" t="str">
        <f>IF(GAP_fi[[#This Row],[Varoaika (vrk)]]="", "", GAP_fi[[#This Row],[Varoaika (vrk)]])</f>
        <v/>
      </c>
      <c r="AB83" s="27"/>
      <c r="AC83" s="4" t="str">
        <f>IF(GAP_fi[[#This Row],[Muutos edelliseen lupaan (X)]]="", "",GAP_fi[[#This Row],[Muutos edelliseen lupaan (X)]])</f>
        <v/>
      </c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</row>
    <row r="84" spans="1:60" s="6" customFormat="1" ht="11.6" x14ac:dyDescent="0.3">
      <c r="A84" s="33"/>
      <c r="B8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4" s="19"/>
      <c r="D84" s="21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4"/>
      <c r="P84" s="39" t="str">
        <f>IF(AND(ISNUMBER(B84),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4" s="18" t="str">
        <f>IF(GAP_fi[[#This Row],[GAP Numero]]="", "", GAP_fi[[#This Row],[GAP Numero]])</f>
        <v/>
      </c>
      <c r="R84" s="26"/>
      <c r="S84" s="27"/>
      <c r="T84" s="27"/>
      <c r="U84" s="27"/>
      <c r="V84" s="27"/>
      <c r="W84" s="27" t="str">
        <f>IF(GAP_fi[[#This Row],[Käsittelyjen määrä vuodessa tai kasvukaudessa (minimi - maksimi)]]="","", GAP_fi[[#This Row],[Käsittelyjen määrä vuodessa tai kasvukaudessa (minimi - maksimi)]])</f>
        <v/>
      </c>
      <c r="X84" s="27" t="str">
        <f>IF(GAP_fi[[#This Row],[Käsittelyjen väliin jäävä vähimmäisaika (vrk)]]="", "",GAP_fi[[#This Row],[Käsittelyjen väliin jäävä vähimmäisaika (vrk)]])</f>
        <v/>
      </c>
      <c r="Y84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4" s="27" t="str">
        <f>IF(GAP_fi[[#This Row],[Vesimäärä (Minimi-maksimi, l/ha)]]="", "", GAP_fi[[#This Row],[Vesimäärä (Minimi-maksimi, l/ha)]])</f>
        <v/>
      </c>
      <c r="AA84" s="27" t="str">
        <f>IF(GAP_fi[[#This Row],[Varoaika (vrk)]]="", "", GAP_fi[[#This Row],[Varoaika (vrk)]])</f>
        <v/>
      </c>
      <c r="AB84" s="27"/>
      <c r="AC84" s="4" t="str">
        <f>IF(GAP_fi[[#This Row],[Muutos edelliseen lupaan (X)]]="", "",GAP_fi[[#This Row],[Muutos edelliseen lupaan (X)]])</f>
        <v/>
      </c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</row>
    <row r="85" spans="1:60" s="6" customFormat="1" ht="11.6" x14ac:dyDescent="0.3">
      <c r="A85" s="33"/>
      <c r="B8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5" s="19"/>
      <c r="D85" s="21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4"/>
      <c r="P85" s="39" t="str">
        <f>IF(AND(ISNUMBER(B85),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5" s="18" t="str">
        <f>IF(GAP_fi[[#This Row],[GAP Numero]]="", "", GAP_fi[[#This Row],[GAP Numero]])</f>
        <v/>
      </c>
      <c r="R85" s="26"/>
      <c r="S85" s="27"/>
      <c r="T85" s="27"/>
      <c r="U85" s="27"/>
      <c r="V85" s="27"/>
      <c r="W85" s="27" t="str">
        <f>IF(GAP_fi[[#This Row],[Käsittelyjen määrä vuodessa tai kasvukaudessa (minimi - maksimi)]]="","", GAP_fi[[#This Row],[Käsittelyjen määrä vuodessa tai kasvukaudessa (minimi - maksimi)]])</f>
        <v/>
      </c>
      <c r="X85" s="27" t="str">
        <f>IF(GAP_fi[[#This Row],[Käsittelyjen väliin jäävä vähimmäisaika (vrk)]]="", "",GAP_fi[[#This Row],[Käsittelyjen väliin jäävä vähimmäisaika (vrk)]])</f>
        <v/>
      </c>
      <c r="Y85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5" s="27" t="str">
        <f>IF(GAP_fi[[#This Row],[Vesimäärä (Minimi-maksimi, l/ha)]]="", "", GAP_fi[[#This Row],[Vesimäärä (Minimi-maksimi, l/ha)]])</f>
        <v/>
      </c>
      <c r="AA85" s="27" t="str">
        <f>IF(GAP_fi[[#This Row],[Varoaika (vrk)]]="", "", GAP_fi[[#This Row],[Varoaika (vrk)]])</f>
        <v/>
      </c>
      <c r="AB85" s="27"/>
      <c r="AC85" s="4" t="str">
        <f>IF(GAP_fi[[#This Row],[Muutos edelliseen lupaan (X)]]="", "",GAP_fi[[#This Row],[Muutos edelliseen lupaan (X)]])</f>
        <v/>
      </c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</row>
    <row r="86" spans="1:60" s="6" customFormat="1" ht="11.6" x14ac:dyDescent="0.3">
      <c r="A86" s="33"/>
      <c r="B8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6" s="19"/>
      <c r="D86" s="21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4"/>
      <c r="P86" s="39" t="str">
        <f>IF(AND(ISNUMBER(B86),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6" s="18" t="str">
        <f>IF(GAP_fi[[#This Row],[GAP Numero]]="", "", GAP_fi[[#This Row],[GAP Numero]])</f>
        <v/>
      </c>
      <c r="R86" s="26"/>
      <c r="S86" s="27"/>
      <c r="T86" s="27"/>
      <c r="U86" s="27"/>
      <c r="V86" s="27"/>
      <c r="W86" s="27" t="str">
        <f>IF(GAP_fi[[#This Row],[Käsittelyjen määrä vuodessa tai kasvukaudessa (minimi - maksimi)]]="","", GAP_fi[[#This Row],[Käsittelyjen määrä vuodessa tai kasvukaudessa (minimi - maksimi)]])</f>
        <v/>
      </c>
      <c r="X86" s="27" t="str">
        <f>IF(GAP_fi[[#This Row],[Käsittelyjen väliin jäävä vähimmäisaika (vrk)]]="", "",GAP_fi[[#This Row],[Käsittelyjen väliin jäävä vähimmäisaika (vrk)]])</f>
        <v/>
      </c>
      <c r="Y86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6" s="27" t="str">
        <f>IF(GAP_fi[[#This Row],[Vesimäärä (Minimi-maksimi, l/ha)]]="", "", GAP_fi[[#This Row],[Vesimäärä (Minimi-maksimi, l/ha)]])</f>
        <v/>
      </c>
      <c r="AA86" s="27" t="str">
        <f>IF(GAP_fi[[#This Row],[Varoaika (vrk)]]="", "", GAP_fi[[#This Row],[Varoaika (vrk)]])</f>
        <v/>
      </c>
      <c r="AB86" s="27"/>
      <c r="AC86" s="4" t="str">
        <f>IF(GAP_fi[[#This Row],[Muutos edelliseen lupaan (X)]]="", "",GAP_fi[[#This Row],[Muutos edelliseen lupaan (X)]])</f>
        <v/>
      </c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</row>
    <row r="87" spans="1:60" s="6" customFormat="1" ht="11.6" x14ac:dyDescent="0.3">
      <c r="A87" s="33"/>
      <c r="B8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7" s="19"/>
      <c r="D87" s="21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4"/>
      <c r="P87" s="39" t="str">
        <f>IF(AND(ISNUMBER(B87),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7" s="18" t="str">
        <f>IF(GAP_fi[[#This Row],[GAP Numero]]="", "", GAP_fi[[#This Row],[GAP Numero]])</f>
        <v/>
      </c>
      <c r="R87" s="26"/>
      <c r="S87" s="27"/>
      <c r="T87" s="27"/>
      <c r="U87" s="27"/>
      <c r="V87" s="27"/>
      <c r="W87" s="27" t="str">
        <f>IF(GAP_fi[[#This Row],[Käsittelyjen määrä vuodessa tai kasvukaudessa (minimi - maksimi)]]="","", GAP_fi[[#This Row],[Käsittelyjen määrä vuodessa tai kasvukaudessa (minimi - maksimi)]])</f>
        <v/>
      </c>
      <c r="X87" s="27" t="str">
        <f>IF(GAP_fi[[#This Row],[Käsittelyjen väliin jäävä vähimmäisaika (vrk)]]="", "",GAP_fi[[#This Row],[Käsittelyjen väliin jäävä vähimmäisaika (vrk)]])</f>
        <v/>
      </c>
      <c r="Y87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7" s="27" t="str">
        <f>IF(GAP_fi[[#This Row],[Vesimäärä (Minimi-maksimi, l/ha)]]="", "", GAP_fi[[#This Row],[Vesimäärä (Minimi-maksimi, l/ha)]])</f>
        <v/>
      </c>
      <c r="AA87" s="27" t="str">
        <f>IF(GAP_fi[[#This Row],[Varoaika (vrk)]]="", "", GAP_fi[[#This Row],[Varoaika (vrk)]])</f>
        <v/>
      </c>
      <c r="AB87" s="27"/>
      <c r="AC87" s="4" t="str">
        <f>IF(GAP_fi[[#This Row],[Muutos edelliseen lupaan (X)]]="", "",GAP_fi[[#This Row],[Muutos edelliseen lupaan (X)]])</f>
        <v/>
      </c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</row>
    <row r="88" spans="1:60" s="6" customFormat="1" ht="11.6" x14ac:dyDescent="0.3">
      <c r="A88" s="33"/>
      <c r="B8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8" s="19"/>
      <c r="D88" s="21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4"/>
      <c r="P88" s="39" t="str">
        <f>IF(AND(ISNUMBER(B88),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8" s="18" t="str">
        <f>IF(GAP_fi[[#This Row],[GAP Numero]]="", "", GAP_fi[[#This Row],[GAP Numero]])</f>
        <v/>
      </c>
      <c r="R88" s="26"/>
      <c r="S88" s="27"/>
      <c r="T88" s="27"/>
      <c r="U88" s="27"/>
      <c r="V88" s="27"/>
      <c r="W88" s="27" t="str">
        <f>IF(GAP_fi[[#This Row],[Käsittelyjen määrä vuodessa tai kasvukaudessa (minimi - maksimi)]]="","", GAP_fi[[#This Row],[Käsittelyjen määrä vuodessa tai kasvukaudessa (minimi - maksimi)]])</f>
        <v/>
      </c>
      <c r="X88" s="27" t="str">
        <f>IF(GAP_fi[[#This Row],[Käsittelyjen väliin jäävä vähimmäisaika (vrk)]]="", "",GAP_fi[[#This Row],[Käsittelyjen väliin jäävä vähimmäisaika (vrk)]])</f>
        <v/>
      </c>
      <c r="Y88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8" s="27" t="str">
        <f>IF(GAP_fi[[#This Row],[Vesimäärä (Minimi-maksimi, l/ha)]]="", "", GAP_fi[[#This Row],[Vesimäärä (Minimi-maksimi, l/ha)]])</f>
        <v/>
      </c>
      <c r="AA88" s="27" t="str">
        <f>IF(GAP_fi[[#This Row],[Varoaika (vrk)]]="", "", GAP_fi[[#This Row],[Varoaika (vrk)]])</f>
        <v/>
      </c>
      <c r="AB88" s="27"/>
      <c r="AC88" s="4" t="str">
        <f>IF(GAP_fi[[#This Row],[Muutos edelliseen lupaan (X)]]="", "",GAP_fi[[#This Row],[Muutos edelliseen lupaan (X)]])</f>
        <v/>
      </c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</row>
    <row r="89" spans="1:60" s="6" customFormat="1" ht="11.6" x14ac:dyDescent="0.3">
      <c r="A89" s="33"/>
      <c r="B8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9" s="19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4"/>
      <c r="P89" s="39" t="str">
        <f>IF(AND(ISNUMBER(B89),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9" s="18" t="str">
        <f>IF(GAP_fi[[#This Row],[GAP Numero]]="", "", GAP_fi[[#This Row],[GAP Numero]])</f>
        <v/>
      </c>
      <c r="R89" s="26"/>
      <c r="S89" s="27"/>
      <c r="T89" s="27"/>
      <c r="U89" s="27"/>
      <c r="V89" s="27"/>
      <c r="W89" s="27" t="str">
        <f>IF(GAP_fi[[#This Row],[Käsittelyjen määrä vuodessa tai kasvukaudessa (minimi - maksimi)]]="","", GAP_fi[[#This Row],[Käsittelyjen määrä vuodessa tai kasvukaudessa (minimi - maksimi)]])</f>
        <v/>
      </c>
      <c r="X89" s="27" t="str">
        <f>IF(GAP_fi[[#This Row],[Käsittelyjen väliin jäävä vähimmäisaika (vrk)]]="", "",GAP_fi[[#This Row],[Käsittelyjen väliin jäävä vähimmäisaika (vrk)]])</f>
        <v/>
      </c>
      <c r="Y89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9" s="27" t="str">
        <f>IF(GAP_fi[[#This Row],[Vesimäärä (Minimi-maksimi, l/ha)]]="", "", GAP_fi[[#This Row],[Vesimäärä (Minimi-maksimi, l/ha)]])</f>
        <v/>
      </c>
      <c r="AA89" s="27" t="str">
        <f>IF(GAP_fi[[#This Row],[Varoaika (vrk)]]="", "", GAP_fi[[#This Row],[Varoaika (vrk)]])</f>
        <v/>
      </c>
      <c r="AB89" s="27"/>
      <c r="AC89" s="4" t="str">
        <f>IF(GAP_fi[[#This Row],[Muutos edelliseen lupaan (X)]]="", "",GAP_fi[[#This Row],[Muutos edelliseen lupaan (X)]])</f>
        <v/>
      </c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</row>
    <row r="90" spans="1:60" s="6" customFormat="1" ht="11.6" x14ac:dyDescent="0.3">
      <c r="A90" s="33"/>
      <c r="B9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0" s="19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4"/>
      <c r="P90" s="39" t="str">
        <f>IF(AND(ISNUMBER(B90),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0" s="18" t="str">
        <f>IF(GAP_fi[[#This Row],[GAP Numero]]="", "", GAP_fi[[#This Row],[GAP Numero]])</f>
        <v/>
      </c>
      <c r="R90" s="26"/>
      <c r="S90" s="27"/>
      <c r="T90" s="27"/>
      <c r="U90" s="27"/>
      <c r="V90" s="27"/>
      <c r="W90" s="27" t="str">
        <f>IF(GAP_fi[[#This Row],[Käsittelyjen määrä vuodessa tai kasvukaudessa (minimi - maksimi)]]="","", GAP_fi[[#This Row],[Käsittelyjen määrä vuodessa tai kasvukaudessa (minimi - maksimi)]])</f>
        <v/>
      </c>
      <c r="X90" s="27" t="str">
        <f>IF(GAP_fi[[#This Row],[Käsittelyjen väliin jäävä vähimmäisaika (vrk)]]="", "",GAP_fi[[#This Row],[Käsittelyjen väliin jäävä vähimmäisaika (vrk)]])</f>
        <v/>
      </c>
      <c r="Y90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0" s="27" t="str">
        <f>IF(GAP_fi[[#This Row],[Vesimäärä (Minimi-maksimi, l/ha)]]="", "", GAP_fi[[#This Row],[Vesimäärä (Minimi-maksimi, l/ha)]])</f>
        <v/>
      </c>
      <c r="AA90" s="27" t="str">
        <f>IF(GAP_fi[[#This Row],[Varoaika (vrk)]]="", "", GAP_fi[[#This Row],[Varoaika (vrk)]])</f>
        <v/>
      </c>
      <c r="AB90" s="27"/>
      <c r="AC90" s="4" t="str">
        <f>IF(GAP_fi[[#This Row],[Muutos edelliseen lupaan (X)]]="", "",GAP_fi[[#This Row],[Muutos edelliseen lupaan (X)]])</f>
        <v/>
      </c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</row>
    <row r="91" spans="1:60" s="6" customFormat="1" ht="11.6" x14ac:dyDescent="0.3">
      <c r="A91" s="33"/>
      <c r="B9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1" s="19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4"/>
      <c r="P91" s="39" t="str">
        <f>IF(AND(ISNUMBER(B91),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1" s="18" t="str">
        <f>IF(GAP_fi[[#This Row],[GAP Numero]]="", "", GAP_fi[[#This Row],[GAP Numero]])</f>
        <v/>
      </c>
      <c r="R91" s="26"/>
      <c r="S91" s="27"/>
      <c r="T91" s="27"/>
      <c r="U91" s="27"/>
      <c r="V91" s="27"/>
      <c r="W91" s="27" t="str">
        <f>IF(GAP_fi[[#This Row],[Käsittelyjen määrä vuodessa tai kasvukaudessa (minimi - maksimi)]]="","", GAP_fi[[#This Row],[Käsittelyjen määrä vuodessa tai kasvukaudessa (minimi - maksimi)]])</f>
        <v/>
      </c>
      <c r="X91" s="27" t="str">
        <f>IF(GAP_fi[[#This Row],[Käsittelyjen väliin jäävä vähimmäisaika (vrk)]]="", "",GAP_fi[[#This Row],[Käsittelyjen väliin jäävä vähimmäisaika (vrk)]])</f>
        <v/>
      </c>
      <c r="Y91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1" s="27" t="str">
        <f>IF(GAP_fi[[#This Row],[Vesimäärä (Minimi-maksimi, l/ha)]]="", "", GAP_fi[[#This Row],[Vesimäärä (Minimi-maksimi, l/ha)]])</f>
        <v/>
      </c>
      <c r="AA91" s="27" t="str">
        <f>IF(GAP_fi[[#This Row],[Varoaika (vrk)]]="", "", GAP_fi[[#This Row],[Varoaika (vrk)]])</f>
        <v/>
      </c>
      <c r="AB91" s="27"/>
      <c r="AC91" s="4" t="str">
        <f>IF(GAP_fi[[#This Row],[Muutos edelliseen lupaan (X)]]="", "",GAP_fi[[#This Row],[Muutos edelliseen lupaan (X)]])</f>
        <v/>
      </c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</row>
    <row r="92" spans="1:60" s="6" customFormat="1" ht="11.6" x14ac:dyDescent="0.3">
      <c r="A92" s="33"/>
      <c r="B9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2" s="19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4"/>
      <c r="P92" s="39" t="str">
        <f>IF(AND(ISNUMBER(B92),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2" s="18" t="str">
        <f>IF(GAP_fi[[#This Row],[GAP Numero]]="", "", GAP_fi[[#This Row],[GAP Numero]])</f>
        <v/>
      </c>
      <c r="R92" s="26"/>
      <c r="S92" s="27"/>
      <c r="T92" s="27"/>
      <c r="U92" s="27"/>
      <c r="V92" s="27"/>
      <c r="W92" s="27" t="str">
        <f>IF(GAP_fi[[#This Row],[Käsittelyjen määrä vuodessa tai kasvukaudessa (minimi - maksimi)]]="","", GAP_fi[[#This Row],[Käsittelyjen määrä vuodessa tai kasvukaudessa (minimi - maksimi)]])</f>
        <v/>
      </c>
      <c r="X92" s="27" t="str">
        <f>IF(GAP_fi[[#This Row],[Käsittelyjen väliin jäävä vähimmäisaika (vrk)]]="", "",GAP_fi[[#This Row],[Käsittelyjen väliin jäävä vähimmäisaika (vrk)]])</f>
        <v/>
      </c>
      <c r="Y92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2" s="27" t="str">
        <f>IF(GAP_fi[[#This Row],[Vesimäärä (Minimi-maksimi, l/ha)]]="", "", GAP_fi[[#This Row],[Vesimäärä (Minimi-maksimi, l/ha)]])</f>
        <v/>
      </c>
      <c r="AA92" s="27" t="str">
        <f>IF(GAP_fi[[#This Row],[Varoaika (vrk)]]="", "", GAP_fi[[#This Row],[Varoaika (vrk)]])</f>
        <v/>
      </c>
      <c r="AB92" s="27"/>
      <c r="AC92" s="4" t="str">
        <f>IF(GAP_fi[[#This Row],[Muutos edelliseen lupaan (X)]]="", "",GAP_fi[[#This Row],[Muutos edelliseen lupaan (X)]])</f>
        <v/>
      </c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</row>
    <row r="93" spans="1:60" s="6" customFormat="1" ht="11.6" x14ac:dyDescent="0.3">
      <c r="A93" s="33"/>
      <c r="B9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3" s="19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4"/>
      <c r="P93" s="39" t="str">
        <f>IF(AND(ISNUMBER(B93),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3" s="18" t="str">
        <f>IF(GAP_fi[[#This Row],[GAP Numero]]="", "", GAP_fi[[#This Row],[GAP Numero]])</f>
        <v/>
      </c>
      <c r="R93" s="26"/>
      <c r="S93" s="27"/>
      <c r="T93" s="27"/>
      <c r="U93" s="27"/>
      <c r="V93" s="27"/>
      <c r="W93" s="27" t="str">
        <f>IF(GAP_fi[[#This Row],[Käsittelyjen määrä vuodessa tai kasvukaudessa (minimi - maksimi)]]="","", GAP_fi[[#This Row],[Käsittelyjen määrä vuodessa tai kasvukaudessa (minimi - maksimi)]])</f>
        <v/>
      </c>
      <c r="X93" s="27" t="str">
        <f>IF(GAP_fi[[#This Row],[Käsittelyjen väliin jäävä vähimmäisaika (vrk)]]="", "",GAP_fi[[#This Row],[Käsittelyjen väliin jäävä vähimmäisaika (vrk)]])</f>
        <v/>
      </c>
      <c r="Y93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3" s="27" t="str">
        <f>IF(GAP_fi[[#This Row],[Vesimäärä (Minimi-maksimi, l/ha)]]="", "", GAP_fi[[#This Row],[Vesimäärä (Minimi-maksimi, l/ha)]])</f>
        <v/>
      </c>
      <c r="AA93" s="27" t="str">
        <f>IF(GAP_fi[[#This Row],[Varoaika (vrk)]]="", "", GAP_fi[[#This Row],[Varoaika (vrk)]])</f>
        <v/>
      </c>
      <c r="AB93" s="27"/>
      <c r="AC93" s="4" t="str">
        <f>IF(GAP_fi[[#This Row],[Muutos edelliseen lupaan (X)]]="", "",GAP_fi[[#This Row],[Muutos edelliseen lupaan (X)]])</f>
        <v/>
      </c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</row>
    <row r="94" spans="1:60" s="6" customFormat="1" ht="11.6" x14ac:dyDescent="0.3">
      <c r="A94" s="33"/>
      <c r="B9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4" s="19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4"/>
      <c r="P94" s="39" t="str">
        <f>IF(AND(ISNUMBER(B94),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4" s="18" t="str">
        <f>IF(GAP_fi[[#This Row],[GAP Numero]]="", "", GAP_fi[[#This Row],[GAP Numero]])</f>
        <v/>
      </c>
      <c r="R94" s="26"/>
      <c r="S94" s="27"/>
      <c r="T94" s="27"/>
      <c r="U94" s="27"/>
      <c r="V94" s="27"/>
      <c r="W94" s="27" t="str">
        <f>IF(GAP_fi[[#This Row],[Käsittelyjen määrä vuodessa tai kasvukaudessa (minimi - maksimi)]]="","", GAP_fi[[#This Row],[Käsittelyjen määrä vuodessa tai kasvukaudessa (minimi - maksimi)]])</f>
        <v/>
      </c>
      <c r="X94" s="27" t="str">
        <f>IF(GAP_fi[[#This Row],[Käsittelyjen väliin jäävä vähimmäisaika (vrk)]]="", "",GAP_fi[[#This Row],[Käsittelyjen väliin jäävä vähimmäisaika (vrk)]])</f>
        <v/>
      </c>
      <c r="Y94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4" s="27" t="str">
        <f>IF(GAP_fi[[#This Row],[Vesimäärä (Minimi-maksimi, l/ha)]]="", "", GAP_fi[[#This Row],[Vesimäärä (Minimi-maksimi, l/ha)]])</f>
        <v/>
      </c>
      <c r="AA94" s="27" t="str">
        <f>IF(GAP_fi[[#This Row],[Varoaika (vrk)]]="", "", GAP_fi[[#This Row],[Varoaika (vrk)]])</f>
        <v/>
      </c>
      <c r="AB94" s="27"/>
      <c r="AC94" s="4" t="str">
        <f>IF(GAP_fi[[#This Row],[Muutos edelliseen lupaan (X)]]="", "",GAP_fi[[#This Row],[Muutos edelliseen lupaan (X)]])</f>
        <v/>
      </c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</row>
    <row r="95" spans="1:60" s="6" customFormat="1" ht="11.6" x14ac:dyDescent="0.3">
      <c r="A95" s="33"/>
      <c r="B9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5" s="19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4"/>
      <c r="P95" s="39" t="str">
        <f>IF(AND(ISNUMBER(B95),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5" s="18" t="str">
        <f>IF(GAP_fi[[#This Row],[GAP Numero]]="", "", GAP_fi[[#This Row],[GAP Numero]])</f>
        <v/>
      </c>
      <c r="R95" s="26"/>
      <c r="S95" s="27"/>
      <c r="T95" s="27"/>
      <c r="U95" s="27"/>
      <c r="V95" s="27"/>
      <c r="W95" s="27" t="str">
        <f>IF(GAP_fi[[#This Row],[Käsittelyjen määrä vuodessa tai kasvukaudessa (minimi - maksimi)]]="","", GAP_fi[[#This Row],[Käsittelyjen määrä vuodessa tai kasvukaudessa (minimi - maksimi)]])</f>
        <v/>
      </c>
      <c r="X95" s="27" t="str">
        <f>IF(GAP_fi[[#This Row],[Käsittelyjen väliin jäävä vähimmäisaika (vrk)]]="", "",GAP_fi[[#This Row],[Käsittelyjen väliin jäävä vähimmäisaika (vrk)]])</f>
        <v/>
      </c>
      <c r="Y95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5" s="27" t="str">
        <f>IF(GAP_fi[[#This Row],[Vesimäärä (Minimi-maksimi, l/ha)]]="", "", GAP_fi[[#This Row],[Vesimäärä (Minimi-maksimi, l/ha)]])</f>
        <v/>
      </c>
      <c r="AA95" s="27" t="str">
        <f>IF(GAP_fi[[#This Row],[Varoaika (vrk)]]="", "", GAP_fi[[#This Row],[Varoaika (vrk)]])</f>
        <v/>
      </c>
      <c r="AB95" s="27"/>
      <c r="AC95" s="4" t="str">
        <f>IF(GAP_fi[[#This Row],[Muutos edelliseen lupaan (X)]]="", "",GAP_fi[[#This Row],[Muutos edelliseen lupaan (X)]])</f>
        <v/>
      </c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</row>
    <row r="96" spans="1:60" s="6" customFormat="1" ht="11.6" x14ac:dyDescent="0.3">
      <c r="A96" s="33"/>
      <c r="B9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6" s="19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4"/>
      <c r="P96" s="39" t="str">
        <f>IF(AND(ISNUMBER(B96),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6" s="18" t="str">
        <f>IF(GAP_fi[[#This Row],[GAP Numero]]="", "", GAP_fi[[#This Row],[GAP Numero]])</f>
        <v/>
      </c>
      <c r="R96" s="26"/>
      <c r="S96" s="27"/>
      <c r="T96" s="27"/>
      <c r="U96" s="27"/>
      <c r="V96" s="27"/>
      <c r="W96" s="27" t="str">
        <f>IF(GAP_fi[[#This Row],[Käsittelyjen määrä vuodessa tai kasvukaudessa (minimi - maksimi)]]="","", GAP_fi[[#This Row],[Käsittelyjen määrä vuodessa tai kasvukaudessa (minimi - maksimi)]])</f>
        <v/>
      </c>
      <c r="X96" s="27" t="str">
        <f>IF(GAP_fi[[#This Row],[Käsittelyjen väliin jäävä vähimmäisaika (vrk)]]="", "",GAP_fi[[#This Row],[Käsittelyjen väliin jäävä vähimmäisaika (vrk)]])</f>
        <v/>
      </c>
      <c r="Y96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6" s="27" t="str">
        <f>IF(GAP_fi[[#This Row],[Vesimäärä (Minimi-maksimi, l/ha)]]="", "", GAP_fi[[#This Row],[Vesimäärä (Minimi-maksimi, l/ha)]])</f>
        <v/>
      </c>
      <c r="AA96" s="27" t="str">
        <f>IF(GAP_fi[[#This Row],[Varoaika (vrk)]]="", "", GAP_fi[[#This Row],[Varoaika (vrk)]])</f>
        <v/>
      </c>
      <c r="AB96" s="27"/>
      <c r="AC96" s="4" t="str">
        <f>IF(GAP_fi[[#This Row],[Muutos edelliseen lupaan (X)]]="", "",GAP_fi[[#This Row],[Muutos edelliseen lupaan (X)]])</f>
        <v/>
      </c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</row>
    <row r="97" spans="1:60" s="6" customFormat="1" ht="11.6" x14ac:dyDescent="0.3">
      <c r="A97" s="33"/>
      <c r="B9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7" s="19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4"/>
      <c r="P97" s="39" t="str">
        <f>IF(AND(ISNUMBER(B97),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7" s="18" t="str">
        <f>IF(GAP_fi[[#This Row],[GAP Numero]]="", "", GAP_fi[[#This Row],[GAP Numero]])</f>
        <v/>
      </c>
      <c r="R97" s="26"/>
      <c r="S97" s="27"/>
      <c r="T97" s="27"/>
      <c r="U97" s="27"/>
      <c r="V97" s="27"/>
      <c r="W97" s="27" t="str">
        <f>IF(GAP_fi[[#This Row],[Käsittelyjen määrä vuodessa tai kasvukaudessa (minimi - maksimi)]]="","", GAP_fi[[#This Row],[Käsittelyjen määrä vuodessa tai kasvukaudessa (minimi - maksimi)]])</f>
        <v/>
      </c>
      <c r="X97" s="27" t="str">
        <f>IF(GAP_fi[[#This Row],[Käsittelyjen väliin jäävä vähimmäisaika (vrk)]]="", "",GAP_fi[[#This Row],[Käsittelyjen väliin jäävä vähimmäisaika (vrk)]])</f>
        <v/>
      </c>
      <c r="Y97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7" s="27" t="str">
        <f>IF(GAP_fi[[#This Row],[Vesimäärä (Minimi-maksimi, l/ha)]]="", "", GAP_fi[[#This Row],[Vesimäärä (Minimi-maksimi, l/ha)]])</f>
        <v/>
      </c>
      <c r="AA97" s="27" t="str">
        <f>IF(GAP_fi[[#This Row],[Varoaika (vrk)]]="", "", GAP_fi[[#This Row],[Varoaika (vrk)]])</f>
        <v/>
      </c>
      <c r="AB97" s="27"/>
      <c r="AC97" s="4" t="str">
        <f>IF(GAP_fi[[#This Row],[Muutos edelliseen lupaan (X)]]="", "",GAP_fi[[#This Row],[Muutos edelliseen lupaan (X)]])</f>
        <v/>
      </c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</row>
    <row r="98" spans="1:60" s="6" customFormat="1" ht="11.6" x14ac:dyDescent="0.3">
      <c r="A98" s="33"/>
      <c r="B9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8" s="18"/>
      <c r="D98" s="16"/>
      <c r="E98" s="3"/>
      <c r="F98" s="3"/>
      <c r="G98" s="3"/>
      <c r="H98" s="3"/>
      <c r="I98" s="3"/>
      <c r="J98" s="3"/>
      <c r="K98" s="3"/>
      <c r="L98" s="3"/>
      <c r="M98" s="3"/>
      <c r="N98" s="3"/>
      <c r="O98" s="4"/>
      <c r="P98" s="39" t="str">
        <f>IF(AND(ISNUMBER(B98),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8" s="18" t="str">
        <f>IF(GAP_fi[[#This Row],[GAP Numero]]="", "", GAP_fi[[#This Row],[GAP Numero]])</f>
        <v/>
      </c>
      <c r="R98" s="26"/>
      <c r="S98" s="27"/>
      <c r="T98" s="27"/>
      <c r="U98" s="27"/>
      <c r="V98" s="27"/>
      <c r="W98" s="27" t="str">
        <f>IF(GAP_fi[[#This Row],[Käsittelyjen määrä vuodessa tai kasvukaudessa (minimi - maksimi)]]="","", GAP_fi[[#This Row],[Käsittelyjen määrä vuodessa tai kasvukaudessa (minimi - maksimi)]])</f>
        <v/>
      </c>
      <c r="X98" s="27" t="str">
        <f>IF(GAP_fi[[#This Row],[Käsittelyjen väliin jäävä vähimmäisaika (vrk)]]="", "",GAP_fi[[#This Row],[Käsittelyjen väliin jäävä vähimmäisaika (vrk)]])</f>
        <v/>
      </c>
      <c r="Y98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8" s="27" t="str">
        <f>IF(GAP_fi[[#This Row],[Vesimäärä (Minimi-maksimi, l/ha)]]="", "", GAP_fi[[#This Row],[Vesimäärä (Minimi-maksimi, l/ha)]])</f>
        <v/>
      </c>
      <c r="AA98" s="27" t="str">
        <f>IF(GAP_fi[[#This Row],[Varoaika (vrk)]]="", "", GAP_fi[[#This Row],[Varoaika (vrk)]])</f>
        <v/>
      </c>
      <c r="AB98" s="27"/>
      <c r="AC98" s="4" t="str">
        <f>IF(GAP_fi[[#This Row],[Muutos edelliseen lupaan (X)]]="", "",GAP_fi[[#This Row],[Muutos edelliseen lupaan (X)]])</f>
        <v/>
      </c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</row>
    <row r="99" spans="1:60" s="6" customFormat="1" ht="11.6" x14ac:dyDescent="0.3">
      <c r="A99" s="33"/>
      <c r="B9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9" s="18"/>
      <c r="D99" s="16"/>
      <c r="E99" s="3"/>
      <c r="F99" s="3"/>
      <c r="G99" s="3"/>
      <c r="H99" s="3"/>
      <c r="I99" s="3"/>
      <c r="J99" s="3"/>
      <c r="K99" s="3"/>
      <c r="L99" s="3"/>
      <c r="M99" s="3"/>
      <c r="N99" s="3"/>
      <c r="O99" s="4"/>
      <c r="P99" s="39" t="str">
        <f>IF(AND(ISNUMBER(B99),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9" s="18" t="str">
        <f>IF(GAP_fi[[#This Row],[GAP Numero]]="", "", GAP_fi[[#This Row],[GAP Numero]])</f>
        <v/>
      </c>
      <c r="R99" s="26"/>
      <c r="S99" s="27"/>
      <c r="T99" s="27"/>
      <c r="U99" s="27"/>
      <c r="V99" s="27"/>
      <c r="W99" s="27" t="str">
        <f>IF(GAP_fi[[#This Row],[Käsittelyjen määrä vuodessa tai kasvukaudessa (minimi - maksimi)]]="","", GAP_fi[[#This Row],[Käsittelyjen määrä vuodessa tai kasvukaudessa (minimi - maksimi)]])</f>
        <v/>
      </c>
      <c r="X99" s="27" t="str">
        <f>IF(GAP_fi[[#This Row],[Käsittelyjen väliin jäävä vähimmäisaika (vrk)]]="", "",GAP_fi[[#This Row],[Käsittelyjen väliin jäävä vähimmäisaika (vrk)]])</f>
        <v/>
      </c>
      <c r="Y99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9" s="27" t="str">
        <f>IF(GAP_fi[[#This Row],[Vesimäärä (Minimi-maksimi, l/ha)]]="", "", GAP_fi[[#This Row],[Vesimäärä (Minimi-maksimi, l/ha)]])</f>
        <v/>
      </c>
      <c r="AA99" s="27" t="str">
        <f>IF(GAP_fi[[#This Row],[Varoaika (vrk)]]="", "", GAP_fi[[#This Row],[Varoaika (vrk)]])</f>
        <v/>
      </c>
      <c r="AB99" s="27"/>
      <c r="AC99" s="4" t="str">
        <f>IF(GAP_fi[[#This Row],[Muutos edelliseen lupaan (X)]]="", "",GAP_fi[[#This Row],[Muutos edelliseen lupaan (X)]])</f>
        <v/>
      </c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</row>
    <row r="100" spans="1:60" s="6" customFormat="1" ht="11.6" x14ac:dyDescent="0.3">
      <c r="A100" s="33"/>
      <c r="B10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0" s="5"/>
      <c r="D100" s="1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4"/>
      <c r="P100" s="39" t="str">
        <f>IF(AND(ISNUMBER(B100),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0" s="18" t="str">
        <f>IF(GAP_fi[[#This Row],[GAP Numero]]="", "", GAP_fi[[#This Row],[GAP Numero]])</f>
        <v/>
      </c>
      <c r="R100" s="8"/>
      <c r="S100" s="9"/>
      <c r="T100" s="9"/>
      <c r="U100" s="9"/>
      <c r="V100" s="9"/>
      <c r="W100" s="9" t="str">
        <f>IF(GAP_fi[[#This Row],[Käsittelyjen määrä vuodessa tai kasvukaudessa (minimi - maksimi)]]="","", GAP_fi[[#This Row],[Käsittelyjen määrä vuodessa tai kasvukaudessa (minimi - maksimi)]])</f>
        <v/>
      </c>
      <c r="X100" s="9" t="str">
        <f>IF(GAP_fi[[#This Row],[Käsittelyjen väliin jäävä vähimmäisaika (vrk)]]="", "",GAP_fi[[#This Row],[Käsittelyjen väliin jäävä vähimmäisaika (vrk)]])</f>
        <v/>
      </c>
      <c r="Y100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0" s="9" t="str">
        <f>IF(GAP_fi[[#This Row],[Vesimäärä (Minimi-maksimi, l/ha)]]="", "", GAP_fi[[#This Row],[Vesimäärä (Minimi-maksimi, l/ha)]])</f>
        <v/>
      </c>
      <c r="AA100" s="9" t="str">
        <f>IF(GAP_fi[[#This Row],[Varoaika (vrk)]]="", "", GAP_fi[[#This Row],[Varoaika (vrk)]])</f>
        <v/>
      </c>
      <c r="AB100" s="9"/>
      <c r="AC100" s="4" t="str">
        <f>IF(GAP_fi[[#This Row],[Muutos edelliseen lupaan (X)]]="", "",GAP_fi[[#This Row],[Muutos edelliseen lupaan (X)]])</f>
        <v/>
      </c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</row>
    <row r="101" spans="1:60" s="6" customFormat="1" ht="11.6" x14ac:dyDescent="0.3">
      <c r="A101" s="33"/>
      <c r="B10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1" s="5"/>
      <c r="D101" s="1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4"/>
      <c r="P101" s="39" t="str">
        <f>IF(AND(ISNUMBER(B101),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1" s="18" t="str">
        <f>IF(GAP_fi[[#This Row],[GAP Numero]]="", "", GAP_fi[[#This Row],[GAP Numero]])</f>
        <v/>
      </c>
      <c r="R101" s="8"/>
      <c r="S101" s="9"/>
      <c r="T101" s="9"/>
      <c r="U101" s="9"/>
      <c r="V101" s="9"/>
      <c r="W101" s="9" t="str">
        <f>IF(GAP_fi[[#This Row],[Käsittelyjen määrä vuodessa tai kasvukaudessa (minimi - maksimi)]]="","", GAP_fi[[#This Row],[Käsittelyjen määrä vuodessa tai kasvukaudessa (minimi - maksimi)]])</f>
        <v/>
      </c>
      <c r="X101" s="9" t="str">
        <f>IF(GAP_fi[[#This Row],[Käsittelyjen väliin jäävä vähimmäisaika (vrk)]]="", "",GAP_fi[[#This Row],[Käsittelyjen väliin jäävä vähimmäisaika (vrk)]])</f>
        <v/>
      </c>
      <c r="Y101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1" s="9" t="str">
        <f>IF(GAP_fi[[#This Row],[Vesimäärä (Minimi-maksimi, l/ha)]]="", "", GAP_fi[[#This Row],[Vesimäärä (Minimi-maksimi, l/ha)]])</f>
        <v/>
      </c>
      <c r="AA101" s="9" t="str">
        <f>IF(GAP_fi[[#This Row],[Varoaika (vrk)]]="", "", GAP_fi[[#This Row],[Varoaika (vrk)]])</f>
        <v/>
      </c>
      <c r="AB101" s="9"/>
      <c r="AC101" s="4" t="str">
        <f>IF(GAP_fi[[#This Row],[Muutos edelliseen lupaan (X)]]="", "",GAP_fi[[#This Row],[Muutos edelliseen lupaan (X)]])</f>
        <v/>
      </c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</row>
    <row r="102" spans="1:60" s="6" customFormat="1" ht="11.6" x14ac:dyDescent="0.3">
      <c r="A102" s="33"/>
      <c r="B10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2" s="5"/>
      <c r="D102" s="1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4"/>
      <c r="P102" s="39" t="str">
        <f>IF(AND(ISNUMBER(B102),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2" s="5" t="str">
        <f>IF(GAP_fi[[#This Row],[GAP Numero]]="", "", GAP_fi[[#This Row],[GAP Numero]])</f>
        <v/>
      </c>
      <c r="R102" s="8"/>
      <c r="S102" s="9"/>
      <c r="T102" s="9"/>
      <c r="U102" s="9"/>
      <c r="V102" s="9"/>
      <c r="W102" s="9" t="str">
        <f>IF(GAP_fi[[#This Row],[Käsittelyjen määrä vuodessa tai kasvukaudessa (minimi - maksimi)]]="","", GAP_fi[[#This Row],[Käsittelyjen määrä vuodessa tai kasvukaudessa (minimi - maksimi)]])</f>
        <v/>
      </c>
      <c r="X102" s="9" t="str">
        <f>IF(GAP_fi[[#This Row],[Käsittelyjen väliin jäävä vähimmäisaika (vrk)]]="", "",GAP_fi[[#This Row],[Käsittelyjen väliin jäävä vähimmäisaika (vrk)]])</f>
        <v/>
      </c>
      <c r="Y102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2" s="9" t="str">
        <f>IF(GAP_fi[[#This Row],[Vesimäärä (Minimi-maksimi, l/ha)]]="", "", GAP_fi[[#This Row],[Vesimäärä (Minimi-maksimi, l/ha)]])</f>
        <v/>
      </c>
      <c r="AA102" s="9" t="str">
        <f>IF(GAP_fi[[#This Row],[Varoaika (vrk)]]="", "", GAP_fi[[#This Row],[Varoaika (vrk)]])</f>
        <v/>
      </c>
      <c r="AB102" s="9"/>
      <c r="AC102" s="4" t="str">
        <f>IF(GAP_fi[[#This Row],[Muutos edelliseen lupaan (X)]]="", "",GAP_fi[[#This Row],[Muutos edelliseen lupaan (X)]])</f>
        <v/>
      </c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</row>
    <row r="103" spans="1:60" s="6" customFormat="1" ht="11.6" x14ac:dyDescent="0.3">
      <c r="A103" s="33"/>
      <c r="B10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3" s="5"/>
      <c r="D103" s="1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4"/>
      <c r="P103" s="39" t="str">
        <f>IF(AND(ISNUMBER(B103),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3" s="5" t="str">
        <f>IF(GAP_fi[[#This Row],[GAP Numero]]="", "", GAP_fi[[#This Row],[GAP Numero]])</f>
        <v/>
      </c>
      <c r="R103" s="8"/>
      <c r="S103" s="9"/>
      <c r="T103" s="9"/>
      <c r="U103" s="9"/>
      <c r="V103" s="9"/>
      <c r="W103" s="9" t="str">
        <f>IF(GAP_fi[[#This Row],[Käsittelyjen määrä vuodessa tai kasvukaudessa (minimi - maksimi)]]="","", GAP_fi[[#This Row],[Käsittelyjen määrä vuodessa tai kasvukaudessa (minimi - maksimi)]])</f>
        <v/>
      </c>
      <c r="X103" s="9" t="str">
        <f>IF(GAP_fi[[#This Row],[Käsittelyjen väliin jäävä vähimmäisaika (vrk)]]="", "",GAP_fi[[#This Row],[Käsittelyjen väliin jäävä vähimmäisaika (vrk)]])</f>
        <v/>
      </c>
      <c r="Y103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3" s="9" t="str">
        <f>IF(GAP_fi[[#This Row],[Vesimäärä (Minimi-maksimi, l/ha)]]="", "", GAP_fi[[#This Row],[Vesimäärä (Minimi-maksimi, l/ha)]])</f>
        <v/>
      </c>
      <c r="AA103" s="9" t="str">
        <f>IF(GAP_fi[[#This Row],[Varoaika (vrk)]]="", "", GAP_fi[[#This Row],[Varoaika (vrk)]])</f>
        <v/>
      </c>
      <c r="AB103" s="9"/>
      <c r="AC103" s="4" t="str">
        <f>IF(GAP_fi[[#This Row],[Muutos edelliseen lupaan (X)]]="", "",GAP_fi[[#This Row],[Muutos edelliseen lupaan (X)]])</f>
        <v/>
      </c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</row>
    <row r="104" spans="1:60" s="6" customFormat="1" ht="11.6" x14ac:dyDescent="0.3">
      <c r="A104" s="33"/>
      <c r="B10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4" s="5"/>
      <c r="D104" s="1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39" t="str">
        <f>IF(AND(ISNUMBER(B104),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4" s="5" t="str">
        <f>IF(GAP_fi[[#This Row],[GAP Numero]]="", "", GAP_fi[[#This Row],[GAP Numero]])</f>
        <v/>
      </c>
      <c r="R104" s="8"/>
      <c r="S104" s="9"/>
      <c r="T104" s="9"/>
      <c r="U104" s="9"/>
      <c r="V104" s="9"/>
      <c r="W104" s="9" t="str">
        <f>IF(GAP_fi[[#This Row],[Käsittelyjen määrä vuodessa tai kasvukaudessa (minimi - maksimi)]]="","", GAP_fi[[#This Row],[Käsittelyjen määrä vuodessa tai kasvukaudessa (minimi - maksimi)]])</f>
        <v/>
      </c>
      <c r="X104" s="9" t="str">
        <f>IF(GAP_fi[[#This Row],[Käsittelyjen väliin jäävä vähimmäisaika (vrk)]]="", "",GAP_fi[[#This Row],[Käsittelyjen väliin jäävä vähimmäisaika (vrk)]])</f>
        <v/>
      </c>
      <c r="Y104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4" s="9" t="str">
        <f>IF(GAP_fi[[#This Row],[Vesimäärä (Minimi-maksimi, l/ha)]]="", "", GAP_fi[[#This Row],[Vesimäärä (Minimi-maksimi, l/ha)]])</f>
        <v/>
      </c>
      <c r="AA104" s="9" t="str">
        <f>IF(GAP_fi[[#This Row],[Varoaika (vrk)]]="", "", GAP_fi[[#This Row],[Varoaika (vrk)]])</f>
        <v/>
      </c>
      <c r="AB104" s="9"/>
      <c r="AC104" s="4" t="str">
        <f>IF(GAP_fi[[#This Row],[Muutos edelliseen lupaan (X)]]="", "",GAP_fi[[#This Row],[Muutos edelliseen lupaan (X)]])</f>
        <v/>
      </c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</row>
    <row r="105" spans="1:60" s="6" customFormat="1" ht="11.6" x14ac:dyDescent="0.3">
      <c r="A105" s="33"/>
      <c r="B10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5" s="9"/>
      <c r="D105" s="8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1"/>
      <c r="P105" s="39" t="str">
        <f>IF(AND(ISNUMBER(B105),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5" s="9" t="str">
        <f>IF(GAP_fi[[#This Row],[GAP Numero]]="", "", GAP_fi[[#This Row],[GAP Numero]])</f>
        <v/>
      </c>
      <c r="R105" s="8"/>
      <c r="S105" s="9"/>
      <c r="T105" s="9"/>
      <c r="U105" s="9"/>
      <c r="V105" s="9"/>
      <c r="W105" s="9" t="str">
        <f>IF(GAP_fi[[#This Row],[Käsittelyjen määrä vuodessa tai kasvukaudessa (minimi - maksimi)]]="","", GAP_fi[[#This Row],[Käsittelyjen määrä vuodessa tai kasvukaudessa (minimi - maksimi)]])</f>
        <v/>
      </c>
      <c r="X105" s="9" t="str">
        <f>IF(GAP_fi[[#This Row],[Käsittelyjen väliin jäävä vähimmäisaika (vrk)]]="", "",GAP_fi[[#This Row],[Käsittelyjen väliin jäävä vähimmäisaika (vrk)]])</f>
        <v/>
      </c>
      <c r="Y105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5" s="9" t="str">
        <f>IF(GAP_fi[[#This Row],[Vesimäärä (Minimi-maksimi, l/ha)]]="", "", GAP_fi[[#This Row],[Vesimäärä (Minimi-maksimi, l/ha)]])</f>
        <v/>
      </c>
      <c r="AA105" s="9" t="str">
        <f>IF(GAP_fi[[#This Row],[Varoaika (vrk)]]="", "", GAP_fi[[#This Row],[Varoaika (vrk)]])</f>
        <v/>
      </c>
      <c r="AB105" s="9"/>
      <c r="AC105" s="11" t="str">
        <f>IF(GAP_fi[[#This Row],[Muutos edelliseen lupaan (X)]]="", "",GAP_fi[[#This Row],[Muutos edelliseen lupaan (X)]])</f>
        <v/>
      </c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</row>
    <row r="106" spans="1:60" x14ac:dyDescent="0.35">
      <c r="A106" s="33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</row>
    <row r="107" spans="1:60" x14ac:dyDescent="0.3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</row>
    <row r="108" spans="1:60" x14ac:dyDescent="0.3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</row>
    <row r="109" spans="1:60" x14ac:dyDescent="0.3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</row>
    <row r="110" spans="1:60" x14ac:dyDescent="0.3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</row>
    <row r="111" spans="1:60" x14ac:dyDescent="0.3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</row>
    <row r="112" spans="1:60" x14ac:dyDescent="0.3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</row>
    <row r="113" spans="1:60" x14ac:dyDescent="0.3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</row>
    <row r="114" spans="1:60" x14ac:dyDescent="0.3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</row>
    <row r="115" spans="1:60" x14ac:dyDescent="0.3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</row>
    <row r="116" spans="1:60" x14ac:dyDescent="0.3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</row>
    <row r="117" spans="1:60" x14ac:dyDescent="0.3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</row>
    <row r="118" spans="1:60" x14ac:dyDescent="0.3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</row>
    <row r="119" spans="1:60" x14ac:dyDescent="0.3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</row>
    <row r="120" spans="1:60" x14ac:dyDescent="0.3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</row>
    <row r="121" spans="1:60" x14ac:dyDescent="0.3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</row>
    <row r="122" spans="1:60" x14ac:dyDescent="0.3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</row>
    <row r="123" spans="1:60" x14ac:dyDescent="0.3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</row>
    <row r="124" spans="1:60" x14ac:dyDescent="0.3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</row>
    <row r="125" spans="1:60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</row>
  </sheetData>
  <sheetProtection sheet="1" formatCells="0" formatColumns="0" formatRows="0" sort="0"/>
  <mergeCells count="26">
    <mergeCell ref="H3:I4"/>
    <mergeCell ref="V18:AC18"/>
    <mergeCell ref="Q18:U18"/>
    <mergeCell ref="C18:H18"/>
    <mergeCell ref="I18:O18"/>
    <mergeCell ref="U11:AB11"/>
    <mergeCell ref="Q11:T11"/>
    <mergeCell ref="F10:G10"/>
    <mergeCell ref="C12:N16"/>
    <mergeCell ref="Q12:AB16"/>
    <mergeCell ref="F7:G7"/>
    <mergeCell ref="F8:G8"/>
    <mergeCell ref="F9:G9"/>
    <mergeCell ref="C7:E7"/>
    <mergeCell ref="C8:E8"/>
    <mergeCell ref="H7:I9"/>
    <mergeCell ref="L7:N9"/>
    <mergeCell ref="C9:E9"/>
    <mergeCell ref="H11:N11"/>
    <mergeCell ref="C11:G11"/>
    <mergeCell ref="C6:E6"/>
    <mergeCell ref="C3:E3"/>
    <mergeCell ref="C4:E4"/>
    <mergeCell ref="F3:G3"/>
    <mergeCell ref="F4:G4"/>
    <mergeCell ref="C2:E2"/>
  </mergeCells>
  <conditionalFormatting sqref="B21:B105">
    <cfRule type="expression" dxfId="0" priority="1">
      <formula>B21="●"</formula>
    </cfRule>
  </conditionalFormatting>
  <dataValidations xWindow="195" yWindow="703" count="18"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F7:G7" xr:uid="{422FB853-436E-4AC8-8192-C24F9599ABFE}">
      <formula1>807</formula1>
      <formula2>6000</formula2>
    </dataValidation>
    <dataValidation allowBlank="1" showInputMessage="1" showErrorMessage="1" prompt="Kirjoita tähän valmisteen yleinen käyttötarkoitus suomeksi._x000a__x000a_Please type in the general use description of the product in Finnish." sqref="C12:N16" xr:uid="{1D48E305-82EE-4A76-B5B6-D60114818FA6}"/>
    <dataValidation allowBlank="1" showInputMessage="1" showErrorMessage="1" prompt="Kirjoita tähän hakemusaineiston GAP-taulukossa käytetty numerotunniste._x000a__x000a_Please type in the GAP-number, as it appers in the dossier." sqref="C20:C21" xr:uid="{A0698D50-6079-4A5D-88AB-1B6078255BFC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D20:D21" xr:uid="{0B8C61C7-4614-49DC-8DA3-ABC95E833303}"/>
    <dataValidation allowBlank="1" showInputMessage="1" showErrorMessage="1" prompt="Kirjoita tähän käsiteltävä alue (katso esimerkit 'Use area examples'-välilehdeltä._x000a__x000a_Please type in the area/place of application (see the examples in the 'Use area examples' sheet)." sqref="E20:E21" xr:uid="{B1A1714E-25E7-41CC-A889-85C3C7E43B40}"/>
    <dataValidation allowBlank="1" showInputMessage="1" showErrorMessage="1" prompt="Kirjoita tähän torjuttava eliö(ryhmä)._x000a__x000a_Please type in the targeted pest." sqref="F20:F21" xr:uid="{3B593B86-B5FB-44F7-8E16-8290BF3F22A7}"/>
    <dataValidation allowBlank="1" showInputMessage="1" showErrorMessage="1" prompt="Kirjoita tähän valmisteen levitystapa._x000a__x000a_Please type in the product application method." sqref="G20:G21" xr:uid="{6A53BE18-7333-452A-ABDF-2FDDEA12E65B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H20:H21" xr:uid="{3CB17C60-4756-4DEF-BA6E-5CE4FCEE4E65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I20:I21" xr:uid="{7D752A3E-84D0-485F-8861-5CB00961D15F}"/>
    <dataValidation allowBlank="1" showInputMessage="1" showErrorMessage="1" prompt="Kirjoita tähän useamman käsittelyn väliin jätettävä vähimmäisaika vuorokausissa. _x000a__x000a_Pleas type in the minimum interval between consecutive applications (days). " sqref="J20:J21" xr:uid="{FB699569-3252-4E3C-AAE6-E893FA7176B5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K20:K21" xr:uid="{3A83872C-80FA-48AF-879A-BAFEB00CF8E1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L20:L21" xr:uid="{26E51B64-6CCD-47D7-9ECD-75942F7861FC}"/>
    <dataValidation allowBlank="1" showInputMessage="1" showErrorMessage="1" prompt="Kirjoita tähän varoaika, jota kyseisessä käytössä on noudatettava._x000a__x000a_Please type in the use specific pre-harvest intervals._x000a_" sqref="M20:M21" xr:uid="{C8202113-06B0-4F0D-B763-EE8644B2A3D9}"/>
    <dataValidation allowBlank="1" showInputMessage="1" showErrorMessage="1" prompt="Kirjoita tähän huomioita, joita haluat esittää kyseiseen käyttöön liittyen. _x000a__x000a_Please type in other notes that you would like to include for the GAP-use at hand." sqref="N20:N21" xr:uid="{E40F2DF5-A5D2-44A4-A810-FB6961338000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O20" xr:uid="{5A0EF03C-8338-419A-988C-71B68512A8F3}"/>
    <dataValidation allowBlank="1" showInputMessage="1" showErrorMessage="1" prompt="Kirjoita tähän valmistekoodi._x000a__x000a_Please type in a product code, that you use as an identificatior. " sqref="F9:G9" xr:uid="{2249A0AF-C447-4EB5-9758-F9FF48816A16}"/>
    <dataValidation allowBlank="1" showInputMessage="1" showErrorMessage="1" prompt="Kirjoita tähän valmisteen nimi._x000a__x000a_Please type in the product name." sqref="F8:G8" xr:uid="{FD19E640-A950-4A39-BBA6-BC68720CBE6F}"/>
    <dataValidation type="date" errorStyle="information" operator="greaterThan" allowBlank="1" showInputMessage="1" showErrorMessage="1" error="Tieto on annettava päivämäärämuodossa (pp/kk/yyyy)._x000a__x000a_Please input the value in date-format (dd/mm/yyyy)._x000a_" prompt="Kirjoita tähän hakemuspäivämäärä (pp/kk/yyyy)._x000a__x000a_Please type in the application date (dd/mm/yyyy)." sqref="F3:G3" xr:uid="{73513FDA-EA35-48CB-8C68-D5E57D5E3F08}">
      <formula1>1/1/2000</formula1>
    </dataValidation>
  </dataValidations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95" yWindow="703" count="1">
        <x14:dataValidation type="list" allowBlank="1" showInputMessage="1" showErrorMessage="1" prompt="Valitse valikosta hakemustyyppi._x000a__x000a_Please select the authorisation application type." xr:uid="{A9865197-A880-4E94-BD60-DBE221B9AB3A}">
          <x14:formula1>
            <xm:f>'Type of application'!$B$2:$B$12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7376-EF18-4C11-BC6F-E3FCC9BBCE9B}">
  <sheetPr codeName="Sheet2"/>
  <dimension ref="A1:BG124"/>
  <sheetViews>
    <sheetView zoomScale="83" zoomScaleNormal="83" workbookViewId="0"/>
  </sheetViews>
  <sheetFormatPr defaultColWidth="9.3046875" defaultRowHeight="11.6" outlineLevelRow="1" x14ac:dyDescent="0.3"/>
  <cols>
    <col min="1" max="1" width="7.3828125" style="43" customWidth="1"/>
    <col min="2" max="2" width="15.69140625" style="43" customWidth="1"/>
    <col min="3" max="3" width="28.15234375" style="43" customWidth="1"/>
    <col min="4" max="4" width="17.53515625" style="43" customWidth="1"/>
    <col min="5" max="5" width="15.3046875" style="43" customWidth="1"/>
    <col min="6" max="6" width="15.69140625" style="43" customWidth="1"/>
    <col min="7" max="7" width="31.3046875" style="43" customWidth="1"/>
    <col min="8" max="11" width="15.69140625" style="43" customWidth="1"/>
    <col min="12" max="13" width="19.69140625" style="43" customWidth="1"/>
    <col min="14" max="14" width="15.69140625" style="43" customWidth="1"/>
    <col min="15" max="15" width="9.53515625" style="43" customWidth="1"/>
    <col min="16" max="16" width="13.69140625" style="43" bestFit="1" customWidth="1"/>
    <col min="17" max="17" width="14.3046875" style="43" bestFit="1" customWidth="1"/>
    <col min="18" max="18" width="14.15234375" style="43" bestFit="1" customWidth="1"/>
    <col min="19" max="19" width="25.69140625" style="43" customWidth="1"/>
    <col min="20" max="20" width="13.84375" style="43" bestFit="1" customWidth="1"/>
    <col min="21" max="21" width="19.15234375" style="43" bestFit="1" customWidth="1"/>
    <col min="22" max="22" width="20.3046875" style="43" bestFit="1" customWidth="1"/>
    <col min="23" max="23" width="20.69140625" style="43" bestFit="1" customWidth="1"/>
    <col min="24" max="24" width="19.53515625" style="43" customWidth="1"/>
    <col min="25" max="25" width="12.53515625" style="43" bestFit="1" customWidth="1"/>
    <col min="26" max="26" width="14.3828125" style="43" bestFit="1" customWidth="1"/>
    <col min="27" max="27" width="12.15234375" style="43" bestFit="1" customWidth="1"/>
    <col min="28" max="28" width="18.53515625" style="43" bestFit="1" customWidth="1"/>
    <col min="29" max="16384" width="9.3046875" style="43"/>
  </cols>
  <sheetData>
    <row r="1" spans="1:59" ht="26.25" customHeight="1" x14ac:dyDescent="0.3">
      <c r="A1" s="40"/>
      <c r="B1" s="41" t="s">
        <v>121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</row>
    <row r="2" spans="1:59" s="44" customFormat="1" ht="26.25" customHeight="1" x14ac:dyDescent="0.3">
      <c r="B2" s="103" t="s">
        <v>123</v>
      </c>
      <c r="C2" s="103"/>
      <c r="D2" s="103"/>
      <c r="E2" s="45"/>
      <c r="F2" s="46"/>
      <c r="G2" s="46"/>
      <c r="H2" s="46"/>
      <c r="I2" s="46"/>
      <c r="J2" s="46"/>
      <c r="K2" s="46"/>
      <c r="L2" s="46"/>
      <c r="M2" s="46"/>
    </row>
    <row r="3" spans="1:59" s="44" customFormat="1" ht="15.45" customHeight="1" x14ac:dyDescent="0.3">
      <c r="B3" s="107" t="s">
        <v>124</v>
      </c>
      <c r="C3" s="107"/>
      <c r="D3" s="108"/>
      <c r="E3" s="104">
        <v>45658</v>
      </c>
      <c r="F3" s="104"/>
      <c r="G3" s="46"/>
      <c r="H3" s="46"/>
      <c r="I3" s="46"/>
      <c r="J3" s="46"/>
      <c r="K3" s="46"/>
      <c r="L3" s="46"/>
      <c r="M3" s="46"/>
    </row>
    <row r="4" spans="1:59" s="44" customFormat="1" ht="17.25" customHeight="1" x14ac:dyDescent="0.3">
      <c r="B4" s="99" t="s">
        <v>125</v>
      </c>
      <c r="C4" s="99"/>
      <c r="D4" s="100"/>
      <c r="E4" s="105" t="s">
        <v>131</v>
      </c>
      <c r="F4" s="105"/>
      <c r="G4" s="46"/>
      <c r="H4" s="46"/>
      <c r="I4" s="46"/>
      <c r="J4" s="46"/>
      <c r="K4" s="46"/>
      <c r="L4" s="46"/>
      <c r="M4" s="46"/>
    </row>
    <row r="5" spans="1:59" ht="12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7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</row>
    <row r="6" spans="1:59" ht="14.15" x14ac:dyDescent="0.3">
      <c r="A6" s="44"/>
      <c r="B6" s="103" t="s">
        <v>111</v>
      </c>
      <c r="C6" s="103"/>
      <c r="D6" s="103"/>
      <c r="E6" s="103"/>
      <c r="F6" s="44"/>
      <c r="G6" s="44"/>
      <c r="H6" s="44"/>
      <c r="I6" s="47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</row>
    <row r="7" spans="1:59" ht="22.4" customHeight="1" x14ac:dyDescent="0.3">
      <c r="A7" s="46"/>
      <c r="B7" s="107" t="s">
        <v>112</v>
      </c>
      <c r="C7" s="107"/>
      <c r="D7" s="108"/>
      <c r="E7" s="106"/>
      <c r="F7" s="106"/>
      <c r="G7" s="90"/>
      <c r="H7" s="91"/>
      <c r="I7" s="91"/>
      <c r="J7" s="91"/>
      <c r="K7" s="97" t="s">
        <v>120</v>
      </c>
      <c r="L7" s="97"/>
      <c r="M7" s="98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</row>
    <row r="8" spans="1:59" ht="21" customHeight="1" x14ac:dyDescent="0.3">
      <c r="A8" s="46"/>
      <c r="B8" s="99" t="s">
        <v>113</v>
      </c>
      <c r="C8" s="99"/>
      <c r="D8" s="100"/>
      <c r="E8" s="101"/>
      <c r="F8" s="101"/>
      <c r="G8" s="90"/>
      <c r="H8" s="91"/>
      <c r="I8" s="91"/>
      <c r="J8" s="91"/>
      <c r="K8" s="97"/>
      <c r="L8" s="97"/>
      <c r="M8" s="98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</row>
    <row r="9" spans="1:59" ht="21" customHeight="1" x14ac:dyDescent="0.3">
      <c r="A9" s="46"/>
      <c r="B9" s="48" t="s">
        <v>114</v>
      </c>
      <c r="C9" s="46"/>
      <c r="D9" s="46"/>
      <c r="E9" s="106"/>
      <c r="F9" s="106"/>
      <c r="G9" s="90"/>
      <c r="H9" s="91"/>
      <c r="I9" s="91"/>
      <c r="J9" s="91"/>
      <c r="K9" s="97"/>
      <c r="L9" s="97"/>
      <c r="M9" s="98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</row>
    <row r="10" spans="1:59" x14ac:dyDescent="0.3">
      <c r="A10" s="44"/>
      <c r="B10" s="44"/>
      <c r="C10" s="44"/>
      <c r="D10" s="44"/>
      <c r="E10" s="92" t="str">
        <f>IF(rekisterinumero&lt;&gt;"", "Reknro.: "&amp;rekisterinumero, IF(valmistenimi&lt;&gt;"", "Valmistenimi: "&amp;valmistenimi, IF(valmistekoodi &lt;&gt;"", "Valmistekoodi: "&amp;valmistekoodi, "")))</f>
        <v/>
      </c>
      <c r="F10" s="92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</row>
    <row r="11" spans="1:59" ht="41.25" customHeight="1" x14ac:dyDescent="0.3">
      <c r="A11" s="44"/>
      <c r="B11" s="88" t="s">
        <v>117</v>
      </c>
      <c r="C11" s="88"/>
      <c r="D11" s="88"/>
      <c r="E11" s="88"/>
      <c r="F11" s="88"/>
      <c r="G11" s="88"/>
      <c r="H11" s="93"/>
      <c r="I11" s="93"/>
      <c r="J11" s="93"/>
      <c r="K11" s="93"/>
      <c r="L11" s="93"/>
      <c r="M11" s="93"/>
      <c r="N11" s="44"/>
      <c r="O11" s="44"/>
      <c r="P11" s="88" t="s">
        <v>115</v>
      </c>
      <c r="Q11" s="88"/>
      <c r="R11" s="88"/>
      <c r="S11" s="88"/>
      <c r="T11" s="88"/>
      <c r="U11" s="88"/>
      <c r="V11" s="94"/>
      <c r="W11" s="94"/>
      <c r="X11" s="94"/>
      <c r="Y11" s="94"/>
      <c r="Z11" s="94"/>
      <c r="AA11" s="9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</row>
    <row r="12" spans="1:59" x14ac:dyDescent="0.3">
      <c r="A12" s="44"/>
      <c r="B12" s="95" t="s">
        <v>102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44"/>
      <c r="O12" s="44"/>
      <c r="P12" s="96" t="s">
        <v>104</v>
      </c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</row>
    <row r="13" spans="1:59" x14ac:dyDescent="0.3">
      <c r="A13" s="4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44"/>
      <c r="O13" s="44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</row>
    <row r="14" spans="1:59" x14ac:dyDescent="0.3">
      <c r="A14" s="4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44"/>
      <c r="O14" s="44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</row>
    <row r="15" spans="1:59" x14ac:dyDescent="0.3">
      <c r="A15" s="4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44"/>
      <c r="O15" s="44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</row>
    <row r="16" spans="1:59" x14ac:dyDescent="0.3">
      <c r="A16" s="4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44"/>
      <c r="O16" s="44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</row>
    <row r="17" spans="1:59" ht="12" x14ac:dyDescent="0.35">
      <c r="A17" s="44"/>
      <c r="B17" s="44"/>
      <c r="C17" s="44"/>
      <c r="D17" s="44"/>
      <c r="E17" s="44"/>
      <c r="F17" s="44"/>
      <c r="G17" s="49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</row>
    <row r="18" spans="1:59" ht="41.25" customHeight="1" x14ac:dyDescent="0.3">
      <c r="A18" s="44"/>
      <c r="B18" s="88" t="s">
        <v>116</v>
      </c>
      <c r="C18" s="88"/>
      <c r="D18" s="88"/>
      <c r="E18" s="88"/>
      <c r="F18" s="88"/>
      <c r="G18" s="88"/>
      <c r="H18" s="88"/>
      <c r="I18" s="102" t="str">
        <f>IF(COUNTIF(A21:A105, "●")&gt;0, "● Taulukko sisältää vajaita rivejä, täydennä tiedot | The table contains incomplete rows, please fill in the data | Tabellen innehåller ofullständiga rader, vänligen fyll i uppgifterna",
IF(COUNTIF(A21:A105, "&gt;0")=0, "● Taulukossa ei ole rivejä, täydennä tiedot | The table contains no crops, please fill in the data | Det finns inga rader i tabellen, fyll i informationen",
 ""))</f>
        <v/>
      </c>
      <c r="J18" s="102"/>
      <c r="K18" s="102"/>
      <c r="L18" s="102"/>
      <c r="M18" s="102"/>
      <c r="N18" s="102"/>
      <c r="O18" s="44"/>
      <c r="P18" s="88" t="s">
        <v>119</v>
      </c>
      <c r="Q18" s="88"/>
      <c r="R18" s="88"/>
      <c r="S18" s="88"/>
      <c r="T18" s="88"/>
      <c r="U18" s="89"/>
      <c r="V18" s="89"/>
      <c r="W18" s="89"/>
      <c r="X18" s="89"/>
      <c r="Y18" s="89"/>
      <c r="Z18" s="89"/>
      <c r="AA18" s="89"/>
      <c r="AB18" s="89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</row>
    <row r="19" spans="1:59" ht="79.75" customHeight="1" outlineLevel="1" x14ac:dyDescent="0.3">
      <c r="A19" s="50"/>
      <c r="B19" s="51" t="s">
        <v>107</v>
      </c>
      <c r="C19" s="51" t="s">
        <v>56</v>
      </c>
      <c r="D19" s="51" t="s">
        <v>55</v>
      </c>
      <c r="E19" s="51" t="s">
        <v>57</v>
      </c>
      <c r="F19" s="51" t="s">
        <v>59</v>
      </c>
      <c r="G19" s="51" t="s">
        <v>58</v>
      </c>
      <c r="H19" s="51" t="s">
        <v>99</v>
      </c>
      <c r="I19" s="51" t="s">
        <v>93</v>
      </c>
      <c r="J19" s="51" t="s">
        <v>98</v>
      </c>
      <c r="K19" s="51" t="s">
        <v>101</v>
      </c>
      <c r="L19" s="51" t="s">
        <v>94</v>
      </c>
      <c r="M19" s="51" t="s">
        <v>61</v>
      </c>
      <c r="N19" s="51" t="s">
        <v>100</v>
      </c>
      <c r="O19" s="44"/>
      <c r="P19" s="51" t="s">
        <v>107</v>
      </c>
      <c r="Q19" s="51" t="s">
        <v>56</v>
      </c>
      <c r="R19" s="51" t="s">
        <v>55</v>
      </c>
      <c r="S19" s="51" t="s">
        <v>57</v>
      </c>
      <c r="T19" s="51" t="s">
        <v>59</v>
      </c>
      <c r="U19" s="51" t="s">
        <v>58</v>
      </c>
      <c r="V19" s="51" t="s">
        <v>99</v>
      </c>
      <c r="W19" s="51" t="s">
        <v>93</v>
      </c>
      <c r="X19" s="51" t="s">
        <v>98</v>
      </c>
      <c r="Y19" s="51" t="s">
        <v>60</v>
      </c>
      <c r="Z19" s="51" t="s">
        <v>94</v>
      </c>
      <c r="AA19" s="51" t="s">
        <v>61</v>
      </c>
      <c r="AB19" s="51" t="s">
        <v>100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</row>
    <row r="20" spans="1:59" ht="57.9" x14ac:dyDescent="0.3">
      <c r="A20" s="52" t="s">
        <v>0</v>
      </c>
      <c r="B20" s="12" t="s">
        <v>108</v>
      </c>
      <c r="C20" s="13" t="s">
        <v>1</v>
      </c>
      <c r="D20" s="12" t="s">
        <v>2</v>
      </c>
      <c r="E20" s="12" t="s">
        <v>3</v>
      </c>
      <c r="F20" s="12" t="s">
        <v>4</v>
      </c>
      <c r="G20" s="12" t="s">
        <v>5</v>
      </c>
      <c r="H20" s="12" t="s">
        <v>95</v>
      </c>
      <c r="I20" s="12" t="s">
        <v>6</v>
      </c>
      <c r="J20" s="12" t="s">
        <v>96</v>
      </c>
      <c r="K20" s="12" t="s">
        <v>97</v>
      </c>
      <c r="L20" s="12" t="s">
        <v>7</v>
      </c>
      <c r="M20" s="12" t="s">
        <v>8</v>
      </c>
      <c r="N20" s="14" t="s">
        <v>9</v>
      </c>
      <c r="O20" s="44"/>
      <c r="P20" s="12" t="s">
        <v>109</v>
      </c>
      <c r="Q20" s="13" t="s">
        <v>10</v>
      </c>
      <c r="R20" s="12" t="s">
        <v>11</v>
      </c>
      <c r="S20" s="12" t="s">
        <v>12</v>
      </c>
      <c r="T20" s="12" t="s">
        <v>13</v>
      </c>
      <c r="U20" s="12" t="s">
        <v>14</v>
      </c>
      <c r="V20" s="15" t="s">
        <v>103</v>
      </c>
      <c r="W20" s="12" t="s">
        <v>15</v>
      </c>
      <c r="X20" s="12" t="s">
        <v>16</v>
      </c>
      <c r="Y20" s="12" t="s">
        <v>17</v>
      </c>
      <c r="Z20" s="12" t="s">
        <v>18</v>
      </c>
      <c r="AA20" s="12" t="s">
        <v>19</v>
      </c>
      <c r="AB20" s="14" t="s">
        <v>20</v>
      </c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</row>
    <row r="21" spans="1:59" ht="23.15" x14ac:dyDescent="0.3">
      <c r="A21" s="7">
        <f>IF(AND(COUNTA(Table15[#This Row])&gt;0, OR( Table15[[#This Row],[Viljelykasvi / käyttökohde]]="",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1</v>
      </c>
      <c r="B21" s="53">
        <v>1</v>
      </c>
      <c r="C21" s="54" t="s">
        <v>110</v>
      </c>
      <c r="D21" s="55" t="s">
        <v>83</v>
      </c>
      <c r="E21" s="55" t="s">
        <v>78</v>
      </c>
      <c r="F21" s="55" t="s">
        <v>82</v>
      </c>
      <c r="G21" s="55" t="s">
        <v>140</v>
      </c>
      <c r="H21" s="56">
        <v>2</v>
      </c>
      <c r="I21" s="56">
        <v>10</v>
      </c>
      <c r="J21" s="56">
        <v>2</v>
      </c>
      <c r="K21" s="56" t="s">
        <v>79</v>
      </c>
      <c r="L21" s="56">
        <v>12</v>
      </c>
      <c r="M21" s="55" t="s">
        <v>122</v>
      </c>
      <c r="N21" s="57" t="s">
        <v>88</v>
      </c>
      <c r="O21" s="44"/>
      <c r="P21" s="53">
        <f>IF(Table15[[#This Row],[GAP Numero]]="", "", Table15[[#This Row],[GAP Numero]])</f>
        <v>1</v>
      </c>
      <c r="Q21" s="58" t="s">
        <v>54</v>
      </c>
      <c r="R21" s="59" t="s">
        <v>81</v>
      </c>
      <c r="S21" s="60" t="s">
        <v>90</v>
      </c>
      <c r="T21" s="59"/>
      <c r="U21" s="59"/>
      <c r="V21" s="59">
        <f>IF(Table15[[#This Row],[Käsittelyjen määrä vuodessa tai kasvukaudessa (minimi - maksimi)]]="","", Table15[[#This Row],[Käsittelyjen määrä vuodessa tai kasvukaudessa (minimi - maksimi)]])</f>
        <v>2</v>
      </c>
      <c r="W21" s="59">
        <f>IF(Table15[[#This Row],[Käsittelyjen väliin jäävä vähimmäisaika (vrk)]]="", "",Table15[[#This Row],[Käsittelyjen väliin jäävä vähimmäisaika (vrk)]])</f>
        <v>10</v>
      </c>
      <c r="X21" s="59">
        <f>IF(Table15[[#This Row],[Käyttömäärä per käsittelykerta (Minimi - maksimi, kg tai l valmistetta/ha)]]="","", Table15[[#This Row],[Käyttömäärä per käsittelykerta (Minimi - maksimi, kg tai l valmistetta/ha)]])</f>
        <v>2</v>
      </c>
      <c r="Y21" s="59" t="str">
        <f>IF(Table15[[#This Row],[Vesimäärä (Minimi-maksimi, l/ha)]]="", "", Table15[[#This Row],[Vesimäärä (Minimi-maksimi, l/ha)]])</f>
        <v>200-400</v>
      </c>
      <c r="Z21" s="59">
        <f>IF(Table15[[#This Row],[Varoaika (vrk)]]="", "", Table15[[#This Row],[Varoaika (vrk)]])</f>
        <v>12</v>
      </c>
      <c r="AA21" s="59"/>
      <c r="AB21" s="57" t="str">
        <f>IF(Table15[[#This Row],[Muutos edelliseen lupaan (X)]]="", "",Table15[[#This Row],[Muutos edelliseen lupaan (X)]])</f>
        <v>X</v>
      </c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</row>
    <row r="22" spans="1:59" ht="23.15" x14ac:dyDescent="0.3">
      <c r="A22" s="7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2</v>
      </c>
      <c r="B22" s="61">
        <v>2</v>
      </c>
      <c r="C22" s="54" t="s">
        <v>144</v>
      </c>
      <c r="D22" s="55" t="s">
        <v>77</v>
      </c>
      <c r="E22" s="55" t="s">
        <v>78</v>
      </c>
      <c r="F22" s="55" t="s">
        <v>82</v>
      </c>
      <c r="G22" s="55" t="s">
        <v>141</v>
      </c>
      <c r="H22" s="61">
        <v>2</v>
      </c>
      <c r="I22" s="61">
        <v>15</v>
      </c>
      <c r="J22" s="61">
        <v>2</v>
      </c>
      <c r="K22" s="61" t="s">
        <v>79</v>
      </c>
      <c r="L22" s="61">
        <v>12</v>
      </c>
      <c r="M22" s="55" t="s">
        <v>80</v>
      </c>
      <c r="N22" s="57"/>
      <c r="O22" s="44"/>
      <c r="P22" s="61">
        <f>IF(Table15[[#This Row],[GAP Numero]]="", "", Table15[[#This Row],[GAP Numero]])</f>
        <v>2</v>
      </c>
      <c r="Q22" s="58" t="s">
        <v>53</v>
      </c>
      <c r="R22" s="59" t="s">
        <v>81</v>
      </c>
      <c r="S22" s="60" t="s">
        <v>90</v>
      </c>
      <c r="T22" s="59"/>
      <c r="U22" s="59"/>
      <c r="V22" s="59">
        <f>IF(Table15[[#This Row],[Käsittelyjen määrä vuodessa tai kasvukaudessa (minimi - maksimi)]]="","", Table15[[#This Row],[Käsittelyjen määrä vuodessa tai kasvukaudessa (minimi - maksimi)]])</f>
        <v>2</v>
      </c>
      <c r="W22" s="59">
        <f>IF(Table15[[#This Row],[Käsittelyjen väliin jäävä vähimmäisaika (vrk)]]="", "",Table15[[#This Row],[Käsittelyjen väliin jäävä vähimmäisaika (vrk)]])</f>
        <v>15</v>
      </c>
      <c r="X22" s="59">
        <f>IF(Table15[[#This Row],[Käyttömäärä per käsittelykerta (Minimi - maksimi, kg tai l valmistetta/ha)]]="","", Table15[[#This Row],[Käyttömäärä per käsittelykerta (Minimi - maksimi, kg tai l valmistetta/ha)]])</f>
        <v>2</v>
      </c>
      <c r="Y22" s="59" t="str">
        <f>IF(Table15[[#This Row],[Vesimäärä (Minimi-maksimi, l/ha)]]="", "", Table15[[#This Row],[Vesimäärä (Minimi-maksimi, l/ha)]])</f>
        <v>200-400</v>
      </c>
      <c r="Z22" s="59">
        <f>IF(Table15[[#This Row],[Varoaika (vrk)]]="", "", Table15[[#This Row],[Varoaika (vrk)]])</f>
        <v>12</v>
      </c>
      <c r="AA22" s="59"/>
      <c r="AB22" s="57" t="str">
        <f>IF(Table15[[#This Row],[Muutos edelliseen lupaan (X)]]="", "",Table15[[#This Row],[Muutos edelliseen lupaan (X)]])</f>
        <v/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</row>
    <row r="23" spans="1:59" ht="34.75" x14ac:dyDescent="0.3">
      <c r="A23" s="7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3</v>
      </c>
      <c r="B23" s="61">
        <v>3</v>
      </c>
      <c r="C23" s="54" t="s">
        <v>143</v>
      </c>
      <c r="D23" s="55" t="s">
        <v>83</v>
      </c>
      <c r="E23" s="55" t="s">
        <v>78</v>
      </c>
      <c r="F23" s="55" t="s">
        <v>84</v>
      </c>
      <c r="G23" s="55" t="s">
        <v>142</v>
      </c>
      <c r="H23" s="61">
        <v>1</v>
      </c>
      <c r="I23" s="61"/>
      <c r="J23" s="61">
        <v>1</v>
      </c>
      <c r="K23" s="61" t="s">
        <v>85</v>
      </c>
      <c r="L23" s="61">
        <v>20</v>
      </c>
      <c r="M23" s="55" t="s">
        <v>87</v>
      </c>
      <c r="N23" s="57"/>
      <c r="O23" s="44"/>
      <c r="P23" s="61">
        <f>IF(Table15[[#This Row],[GAP Numero]]="", "", Table15[[#This Row],[GAP Numero]])</f>
        <v>3</v>
      </c>
      <c r="Q23" s="58" t="s">
        <v>86</v>
      </c>
      <c r="R23" s="59" t="s">
        <v>89</v>
      </c>
      <c r="S23" s="60" t="s">
        <v>90</v>
      </c>
      <c r="T23" s="59"/>
      <c r="U23" s="59"/>
      <c r="V23" s="59">
        <f>IF(Table15[[#This Row],[Käsittelyjen määrä vuodessa tai kasvukaudessa (minimi - maksimi)]]="","", Table15[[#This Row],[Käsittelyjen määrä vuodessa tai kasvukaudessa (minimi - maksimi)]])</f>
        <v>1</v>
      </c>
      <c r="W23" s="59" t="str">
        <f>IF(Table15[[#This Row],[Käsittelyjen väliin jäävä vähimmäisaika (vrk)]]="", "",Table15[[#This Row],[Käsittelyjen väliin jäävä vähimmäisaika (vrk)]])</f>
        <v/>
      </c>
      <c r="X23" s="59">
        <f>IF(Table15[[#This Row],[Käyttömäärä per käsittelykerta (Minimi - maksimi, kg tai l valmistetta/ha)]]="","", Table15[[#This Row],[Käyttömäärä per käsittelykerta (Minimi - maksimi, kg tai l valmistetta/ha)]])</f>
        <v>1</v>
      </c>
      <c r="Y23" s="59" t="str">
        <f>IF(Table15[[#This Row],[Vesimäärä (Minimi-maksimi, l/ha)]]="", "", Table15[[#This Row],[Vesimäärä (Minimi-maksimi, l/ha)]])</f>
        <v>100-200</v>
      </c>
      <c r="Z23" s="59">
        <f>IF(Table15[[#This Row],[Varoaika (vrk)]]="", "", Table15[[#This Row],[Varoaika (vrk)]])</f>
        <v>20</v>
      </c>
      <c r="AA23" s="59"/>
      <c r="AB23" s="57" t="str">
        <f>IF(Table15[[#This Row],[Muutos edelliseen lupaan (X)]]="", "",Table15[[#This Row],[Muutos edelliseen lupaan (X)]])</f>
        <v/>
      </c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</row>
    <row r="24" spans="1:59" x14ac:dyDescent="0.3">
      <c r="A2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4" s="61"/>
      <c r="C24" s="62"/>
      <c r="D24" s="61"/>
      <c r="E24" s="61"/>
      <c r="F24" s="61"/>
      <c r="G24" s="61"/>
      <c r="H24" s="61"/>
      <c r="I24" s="61"/>
      <c r="J24" s="61"/>
      <c r="K24" s="61"/>
      <c r="L24" s="61"/>
      <c r="M24" s="55"/>
      <c r="N24" s="57"/>
      <c r="O24" s="44"/>
      <c r="P24" s="61" t="str">
        <f>IF(Table15[[#This Row],[GAP Numero]]="", "", Table15[[#This Row],[GAP Numero]])</f>
        <v/>
      </c>
      <c r="Q24" s="58"/>
      <c r="R24" s="59"/>
      <c r="S24" s="59"/>
      <c r="T24" s="59"/>
      <c r="U24" s="59"/>
      <c r="V24" s="59" t="str">
        <f>IF(Table15[[#This Row],[Käsittelyjen määrä vuodessa tai kasvukaudessa (minimi - maksimi)]]="","", Table15[[#This Row],[Käsittelyjen määrä vuodessa tai kasvukaudessa (minimi - maksimi)]])</f>
        <v/>
      </c>
      <c r="W24" s="59" t="str">
        <f>IF(Table15[[#This Row],[Käsittelyjen väliin jäävä vähimmäisaika (vrk)]]="", "",Table15[[#This Row],[Käsittelyjen väliin jäävä vähimmäisaika (vrk)]])</f>
        <v/>
      </c>
      <c r="X2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4" s="59" t="str">
        <f>IF(Table15[[#This Row],[Vesimäärä (Minimi-maksimi, l/ha)]]="", "", Table15[[#This Row],[Vesimäärä (Minimi-maksimi, l/ha)]])</f>
        <v/>
      </c>
      <c r="Z24" s="59" t="str">
        <f>IF(Table15[[#This Row],[Varoaika (vrk)]]="", "", Table15[[#This Row],[Varoaika (vrk)]])</f>
        <v/>
      </c>
      <c r="AA24" s="59"/>
      <c r="AB24" s="57" t="str">
        <f>IF(Table15[[#This Row],[Muutos edelliseen lupaan (X)]]="", "",Table15[[#This Row],[Muutos edelliseen lupaan (X)]])</f>
        <v/>
      </c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</row>
    <row r="25" spans="1:59" x14ac:dyDescent="0.3">
      <c r="A2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5" s="61"/>
      <c r="C25" s="62"/>
      <c r="D25" s="61"/>
      <c r="E25" s="61"/>
      <c r="F25" s="61"/>
      <c r="G25" s="61"/>
      <c r="H25" s="61"/>
      <c r="I25" s="61"/>
      <c r="J25" s="61"/>
      <c r="K25" s="61"/>
      <c r="L25" s="61"/>
      <c r="M25" s="55"/>
      <c r="N25" s="57"/>
      <c r="O25" s="44"/>
      <c r="P25" s="61" t="str">
        <f>IF(Table15[[#This Row],[GAP Numero]]="", "", Table15[[#This Row],[GAP Numero]])</f>
        <v/>
      </c>
      <c r="Q25" s="58"/>
      <c r="R25" s="59"/>
      <c r="S25" s="59"/>
      <c r="T25" s="59"/>
      <c r="U25" s="59"/>
      <c r="V25" s="59" t="str">
        <f>IF(Table15[[#This Row],[Käsittelyjen määrä vuodessa tai kasvukaudessa (minimi - maksimi)]]="","", Table15[[#This Row],[Käsittelyjen määrä vuodessa tai kasvukaudessa (minimi - maksimi)]])</f>
        <v/>
      </c>
      <c r="W25" s="59" t="str">
        <f>IF(Table15[[#This Row],[Käsittelyjen väliin jäävä vähimmäisaika (vrk)]]="", "",Table15[[#This Row],[Käsittelyjen väliin jäävä vähimmäisaika (vrk)]])</f>
        <v/>
      </c>
      <c r="X2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5" s="59" t="str">
        <f>IF(Table15[[#This Row],[Vesimäärä (Minimi-maksimi, l/ha)]]="", "", Table15[[#This Row],[Vesimäärä (Minimi-maksimi, l/ha)]])</f>
        <v/>
      </c>
      <c r="Z25" s="59" t="str">
        <f>IF(Table15[[#This Row],[Varoaika (vrk)]]="", "", Table15[[#This Row],[Varoaika (vrk)]])</f>
        <v/>
      </c>
      <c r="AA25" s="59"/>
      <c r="AB25" s="57" t="str">
        <f>IF(Table15[[#This Row],[Muutos edelliseen lupaan (X)]]="", "",Table15[[#This Row],[Muutos edelliseen lupaan (X)]])</f>
        <v/>
      </c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 spans="1:59" x14ac:dyDescent="0.3">
      <c r="A2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6" s="61"/>
      <c r="C26" s="62"/>
      <c r="D26" s="61"/>
      <c r="E26" s="61"/>
      <c r="F26" s="61"/>
      <c r="G26" s="61"/>
      <c r="H26" s="61"/>
      <c r="I26" s="61"/>
      <c r="J26" s="61"/>
      <c r="K26" s="61"/>
      <c r="L26" s="61"/>
      <c r="M26" s="55"/>
      <c r="N26" s="57"/>
      <c r="O26" s="44"/>
      <c r="P26" s="61" t="str">
        <f>IF(Table15[[#This Row],[GAP Numero]]="", "", Table15[[#This Row],[GAP Numero]])</f>
        <v/>
      </c>
      <c r="Q26" s="58"/>
      <c r="R26" s="59"/>
      <c r="S26" s="59"/>
      <c r="T26" s="59"/>
      <c r="U26" s="59"/>
      <c r="V26" s="59" t="str">
        <f>IF(Table15[[#This Row],[Käsittelyjen määrä vuodessa tai kasvukaudessa (minimi - maksimi)]]="","", Table15[[#This Row],[Käsittelyjen määrä vuodessa tai kasvukaudessa (minimi - maksimi)]])</f>
        <v/>
      </c>
      <c r="W26" s="59" t="str">
        <f>IF(Table15[[#This Row],[Käsittelyjen väliin jäävä vähimmäisaika (vrk)]]="", "",Table15[[#This Row],[Käsittelyjen väliin jäävä vähimmäisaika (vrk)]])</f>
        <v/>
      </c>
      <c r="X2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6" s="59" t="str">
        <f>IF(Table15[[#This Row],[Vesimäärä (Minimi-maksimi, l/ha)]]="", "", Table15[[#This Row],[Vesimäärä (Minimi-maksimi, l/ha)]])</f>
        <v/>
      </c>
      <c r="Z26" s="59" t="str">
        <f>IF(Table15[[#This Row],[Varoaika (vrk)]]="", "", Table15[[#This Row],[Varoaika (vrk)]])</f>
        <v/>
      </c>
      <c r="AA26" s="59"/>
      <c r="AB26" s="57" t="str">
        <f>IF(Table15[[#This Row],[Muutos edelliseen lupaan (X)]]="", "",Table15[[#This Row],[Muutos edelliseen lupaan (X)]])</f>
        <v/>
      </c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 spans="1:59" x14ac:dyDescent="0.3">
      <c r="A2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7" s="61"/>
      <c r="C27" s="62"/>
      <c r="D27" s="61"/>
      <c r="E27" s="61"/>
      <c r="F27" s="61"/>
      <c r="G27" s="61"/>
      <c r="H27" s="61"/>
      <c r="I27" s="61"/>
      <c r="J27" s="61"/>
      <c r="K27" s="61"/>
      <c r="L27" s="61"/>
      <c r="M27" s="55"/>
      <c r="N27" s="57"/>
      <c r="O27" s="44"/>
      <c r="P27" s="61" t="str">
        <f>IF(Table15[[#This Row],[GAP Numero]]="", "", Table15[[#This Row],[GAP Numero]])</f>
        <v/>
      </c>
      <c r="Q27" s="58"/>
      <c r="R27" s="59"/>
      <c r="S27" s="59"/>
      <c r="T27" s="59"/>
      <c r="U27" s="59"/>
      <c r="V27" s="59" t="str">
        <f>IF(Table15[[#This Row],[Käsittelyjen määrä vuodessa tai kasvukaudessa (minimi - maksimi)]]="","", Table15[[#This Row],[Käsittelyjen määrä vuodessa tai kasvukaudessa (minimi - maksimi)]])</f>
        <v/>
      </c>
      <c r="W27" s="59" t="str">
        <f>IF(Table15[[#This Row],[Käsittelyjen väliin jäävä vähimmäisaika (vrk)]]="", "",Table15[[#This Row],[Käsittelyjen väliin jäävä vähimmäisaika (vrk)]])</f>
        <v/>
      </c>
      <c r="X2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7" s="59" t="str">
        <f>IF(Table15[[#This Row],[Vesimäärä (Minimi-maksimi, l/ha)]]="", "", Table15[[#This Row],[Vesimäärä (Minimi-maksimi, l/ha)]])</f>
        <v/>
      </c>
      <c r="Z27" s="59" t="str">
        <f>IF(Table15[[#This Row],[Varoaika (vrk)]]="", "", Table15[[#This Row],[Varoaika (vrk)]])</f>
        <v/>
      </c>
      <c r="AA27" s="59"/>
      <c r="AB27" s="57" t="str">
        <f>IF(Table15[[#This Row],[Muutos edelliseen lupaan (X)]]="", "",Table15[[#This Row],[Muutos edelliseen lupaan (X)]])</f>
        <v/>
      </c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</row>
    <row r="28" spans="1:59" x14ac:dyDescent="0.3">
      <c r="A2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8" s="61"/>
      <c r="C28" s="62"/>
      <c r="D28" s="61"/>
      <c r="E28" s="61"/>
      <c r="F28" s="61"/>
      <c r="G28" s="61"/>
      <c r="H28" s="61"/>
      <c r="I28" s="61"/>
      <c r="J28" s="61"/>
      <c r="K28" s="61"/>
      <c r="L28" s="61"/>
      <c r="M28" s="55"/>
      <c r="N28" s="57"/>
      <c r="O28" s="44"/>
      <c r="P28" s="61" t="str">
        <f>IF(Table15[[#This Row],[GAP Numero]]="", "", Table15[[#This Row],[GAP Numero]])</f>
        <v/>
      </c>
      <c r="Q28" s="58"/>
      <c r="R28" s="59"/>
      <c r="S28" s="59"/>
      <c r="T28" s="59"/>
      <c r="U28" s="59"/>
      <c r="V28" s="59" t="str">
        <f>IF(Table15[[#This Row],[Käsittelyjen määrä vuodessa tai kasvukaudessa (minimi - maksimi)]]="","", Table15[[#This Row],[Käsittelyjen määrä vuodessa tai kasvukaudessa (minimi - maksimi)]])</f>
        <v/>
      </c>
      <c r="W28" s="59" t="str">
        <f>IF(Table15[[#This Row],[Käsittelyjen väliin jäävä vähimmäisaika (vrk)]]="", "",Table15[[#This Row],[Käsittelyjen väliin jäävä vähimmäisaika (vrk)]])</f>
        <v/>
      </c>
      <c r="X2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8" s="59" t="str">
        <f>IF(Table15[[#This Row],[Vesimäärä (Minimi-maksimi, l/ha)]]="", "", Table15[[#This Row],[Vesimäärä (Minimi-maksimi, l/ha)]])</f>
        <v/>
      </c>
      <c r="Z28" s="59" t="str">
        <f>IF(Table15[[#This Row],[Varoaika (vrk)]]="", "", Table15[[#This Row],[Varoaika (vrk)]])</f>
        <v/>
      </c>
      <c r="AA28" s="59"/>
      <c r="AB28" s="57" t="str">
        <f>IF(Table15[[#This Row],[Muutos edelliseen lupaan (X)]]="", "",Table15[[#This Row],[Muutos edelliseen lupaan (X)]])</f>
        <v/>
      </c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</row>
    <row r="29" spans="1:59" x14ac:dyDescent="0.3">
      <c r="A2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9" s="61"/>
      <c r="C29" s="62"/>
      <c r="D29" s="61"/>
      <c r="E29" s="61"/>
      <c r="F29" s="61"/>
      <c r="G29" s="61"/>
      <c r="H29" s="61"/>
      <c r="I29" s="61"/>
      <c r="J29" s="61"/>
      <c r="K29" s="61"/>
      <c r="L29" s="61"/>
      <c r="M29" s="55"/>
      <c r="N29" s="57"/>
      <c r="O29" s="44"/>
      <c r="P29" s="61" t="str">
        <f>IF(Table15[[#This Row],[GAP Numero]]="", "", Table15[[#This Row],[GAP Numero]])</f>
        <v/>
      </c>
      <c r="Q29" s="58"/>
      <c r="R29" s="59"/>
      <c r="S29" s="59"/>
      <c r="T29" s="59"/>
      <c r="U29" s="59"/>
      <c r="V29" s="59" t="str">
        <f>IF(Table15[[#This Row],[Käsittelyjen määrä vuodessa tai kasvukaudessa (minimi - maksimi)]]="","", Table15[[#This Row],[Käsittelyjen määrä vuodessa tai kasvukaudessa (minimi - maksimi)]])</f>
        <v/>
      </c>
      <c r="W29" s="59" t="str">
        <f>IF(Table15[[#This Row],[Käsittelyjen väliin jäävä vähimmäisaika (vrk)]]="", "",Table15[[#This Row],[Käsittelyjen väliin jäävä vähimmäisaika (vrk)]])</f>
        <v/>
      </c>
      <c r="X2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9" s="59" t="str">
        <f>IF(Table15[[#This Row],[Vesimäärä (Minimi-maksimi, l/ha)]]="", "", Table15[[#This Row],[Vesimäärä (Minimi-maksimi, l/ha)]])</f>
        <v/>
      </c>
      <c r="Z29" s="59" t="str">
        <f>IF(Table15[[#This Row],[Varoaika (vrk)]]="", "", Table15[[#This Row],[Varoaika (vrk)]])</f>
        <v/>
      </c>
      <c r="AA29" s="59"/>
      <c r="AB29" s="57" t="str">
        <f>IF(Table15[[#This Row],[Muutos edelliseen lupaan (X)]]="", "",Table15[[#This Row],[Muutos edelliseen lupaan (X)]])</f>
        <v/>
      </c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</row>
    <row r="30" spans="1:59" x14ac:dyDescent="0.3">
      <c r="A3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0" s="61"/>
      <c r="C30" s="62"/>
      <c r="D30" s="61"/>
      <c r="E30" s="61"/>
      <c r="F30" s="61"/>
      <c r="G30" s="61"/>
      <c r="H30" s="61"/>
      <c r="I30" s="61"/>
      <c r="J30" s="61"/>
      <c r="K30" s="61"/>
      <c r="L30" s="61"/>
      <c r="M30" s="55"/>
      <c r="N30" s="57"/>
      <c r="O30" s="44"/>
      <c r="P30" s="61" t="str">
        <f>IF(Table15[[#This Row],[GAP Numero]]="", "", Table15[[#This Row],[GAP Numero]])</f>
        <v/>
      </c>
      <c r="Q30" s="58"/>
      <c r="R30" s="59"/>
      <c r="S30" s="59"/>
      <c r="T30" s="59"/>
      <c r="U30" s="59"/>
      <c r="V30" s="59" t="str">
        <f>IF(Table15[[#This Row],[Käsittelyjen määrä vuodessa tai kasvukaudessa (minimi - maksimi)]]="","", Table15[[#This Row],[Käsittelyjen määrä vuodessa tai kasvukaudessa (minimi - maksimi)]])</f>
        <v/>
      </c>
      <c r="W30" s="59" t="str">
        <f>IF(Table15[[#This Row],[Käsittelyjen väliin jäävä vähimmäisaika (vrk)]]="", "",Table15[[#This Row],[Käsittelyjen väliin jäävä vähimmäisaika (vrk)]])</f>
        <v/>
      </c>
      <c r="X3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0" s="59" t="str">
        <f>IF(Table15[[#This Row],[Vesimäärä (Minimi-maksimi, l/ha)]]="", "", Table15[[#This Row],[Vesimäärä (Minimi-maksimi, l/ha)]])</f>
        <v/>
      </c>
      <c r="Z30" s="59" t="str">
        <f>IF(Table15[[#This Row],[Varoaika (vrk)]]="", "", Table15[[#This Row],[Varoaika (vrk)]])</f>
        <v/>
      </c>
      <c r="AA30" s="59"/>
      <c r="AB30" s="57" t="str">
        <f>IF(Table15[[#This Row],[Muutos edelliseen lupaan (X)]]="", "",Table15[[#This Row],[Muutos edelliseen lupaan (X)]])</f>
        <v/>
      </c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</row>
    <row r="31" spans="1:59" x14ac:dyDescent="0.3">
      <c r="A3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1" s="61"/>
      <c r="C31" s="62"/>
      <c r="D31" s="61"/>
      <c r="E31" s="61"/>
      <c r="F31" s="61"/>
      <c r="G31" s="61"/>
      <c r="H31" s="61"/>
      <c r="I31" s="61"/>
      <c r="J31" s="61"/>
      <c r="K31" s="61"/>
      <c r="L31" s="61"/>
      <c r="M31" s="55"/>
      <c r="N31" s="57"/>
      <c r="O31" s="44"/>
      <c r="P31" s="61" t="str">
        <f>IF(Table15[[#This Row],[GAP Numero]]="", "", Table15[[#This Row],[GAP Numero]])</f>
        <v/>
      </c>
      <c r="Q31" s="58"/>
      <c r="R31" s="59"/>
      <c r="S31" s="59"/>
      <c r="T31" s="59"/>
      <c r="U31" s="59"/>
      <c r="V31" s="59" t="str">
        <f>IF(Table15[[#This Row],[Käsittelyjen määrä vuodessa tai kasvukaudessa (minimi - maksimi)]]="","", Table15[[#This Row],[Käsittelyjen määrä vuodessa tai kasvukaudessa (minimi - maksimi)]])</f>
        <v/>
      </c>
      <c r="W31" s="59" t="str">
        <f>IF(Table15[[#This Row],[Käsittelyjen väliin jäävä vähimmäisaika (vrk)]]="", "",Table15[[#This Row],[Käsittelyjen väliin jäävä vähimmäisaika (vrk)]])</f>
        <v/>
      </c>
      <c r="X3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1" s="59" t="str">
        <f>IF(Table15[[#This Row],[Vesimäärä (Minimi-maksimi, l/ha)]]="", "", Table15[[#This Row],[Vesimäärä (Minimi-maksimi, l/ha)]])</f>
        <v/>
      </c>
      <c r="Z31" s="59" t="str">
        <f>IF(Table15[[#This Row],[Varoaika (vrk)]]="", "", Table15[[#This Row],[Varoaika (vrk)]])</f>
        <v/>
      </c>
      <c r="AA31" s="59"/>
      <c r="AB31" s="57" t="str">
        <f>IF(Table15[[#This Row],[Muutos edelliseen lupaan (X)]]="", "",Table15[[#This Row],[Muutos edelliseen lupaan (X)]])</f>
        <v/>
      </c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</row>
    <row r="32" spans="1:59" x14ac:dyDescent="0.3">
      <c r="A3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2" s="61"/>
      <c r="C32" s="62"/>
      <c r="D32" s="61"/>
      <c r="E32" s="61"/>
      <c r="F32" s="61"/>
      <c r="G32" s="61"/>
      <c r="H32" s="61"/>
      <c r="I32" s="61"/>
      <c r="J32" s="61"/>
      <c r="K32" s="61"/>
      <c r="L32" s="61"/>
      <c r="M32" s="55"/>
      <c r="N32" s="57"/>
      <c r="O32" s="44"/>
      <c r="P32" s="61" t="str">
        <f>IF(Table15[[#This Row],[GAP Numero]]="", "", Table15[[#This Row],[GAP Numero]])</f>
        <v/>
      </c>
      <c r="Q32" s="58"/>
      <c r="R32" s="59"/>
      <c r="S32" s="59"/>
      <c r="T32" s="59"/>
      <c r="U32" s="59"/>
      <c r="V32" s="59" t="str">
        <f>IF(Table15[[#This Row],[Käsittelyjen määrä vuodessa tai kasvukaudessa (minimi - maksimi)]]="","", Table15[[#This Row],[Käsittelyjen määrä vuodessa tai kasvukaudessa (minimi - maksimi)]])</f>
        <v/>
      </c>
      <c r="W32" s="59" t="str">
        <f>IF(Table15[[#This Row],[Käsittelyjen väliin jäävä vähimmäisaika (vrk)]]="", "",Table15[[#This Row],[Käsittelyjen väliin jäävä vähimmäisaika (vrk)]])</f>
        <v/>
      </c>
      <c r="X3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2" s="59" t="str">
        <f>IF(Table15[[#This Row],[Vesimäärä (Minimi-maksimi, l/ha)]]="", "", Table15[[#This Row],[Vesimäärä (Minimi-maksimi, l/ha)]])</f>
        <v/>
      </c>
      <c r="Z32" s="59" t="str">
        <f>IF(Table15[[#This Row],[Varoaika (vrk)]]="", "", Table15[[#This Row],[Varoaika (vrk)]])</f>
        <v/>
      </c>
      <c r="AA32" s="59"/>
      <c r="AB32" s="57" t="str">
        <f>IF(Table15[[#This Row],[Muutos edelliseen lupaan (X)]]="", "",Table15[[#This Row],[Muutos edelliseen lupaan (X)]])</f>
        <v/>
      </c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 spans="1:59" x14ac:dyDescent="0.3">
      <c r="A3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3" s="61"/>
      <c r="C33" s="62"/>
      <c r="D33" s="61"/>
      <c r="E33" s="61"/>
      <c r="F33" s="61"/>
      <c r="G33" s="61"/>
      <c r="H33" s="61"/>
      <c r="I33" s="61"/>
      <c r="J33" s="61"/>
      <c r="K33" s="61"/>
      <c r="L33" s="61"/>
      <c r="M33" s="55"/>
      <c r="N33" s="57"/>
      <c r="O33" s="44"/>
      <c r="P33" s="61" t="str">
        <f>IF(Table15[[#This Row],[GAP Numero]]="", "", Table15[[#This Row],[GAP Numero]])</f>
        <v/>
      </c>
      <c r="Q33" s="58"/>
      <c r="R33" s="59"/>
      <c r="S33" s="59"/>
      <c r="T33" s="59"/>
      <c r="U33" s="59"/>
      <c r="V33" s="59" t="str">
        <f>IF(Table15[[#This Row],[Käsittelyjen määrä vuodessa tai kasvukaudessa (minimi - maksimi)]]="","", Table15[[#This Row],[Käsittelyjen määrä vuodessa tai kasvukaudessa (minimi - maksimi)]])</f>
        <v/>
      </c>
      <c r="W33" s="59" t="str">
        <f>IF(Table15[[#This Row],[Käsittelyjen väliin jäävä vähimmäisaika (vrk)]]="", "",Table15[[#This Row],[Käsittelyjen väliin jäävä vähimmäisaika (vrk)]])</f>
        <v/>
      </c>
      <c r="X3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3" s="59" t="str">
        <f>IF(Table15[[#This Row],[Vesimäärä (Minimi-maksimi, l/ha)]]="", "", Table15[[#This Row],[Vesimäärä (Minimi-maksimi, l/ha)]])</f>
        <v/>
      </c>
      <c r="Z33" s="59" t="str">
        <f>IF(Table15[[#This Row],[Varoaika (vrk)]]="", "", Table15[[#This Row],[Varoaika (vrk)]])</f>
        <v/>
      </c>
      <c r="AA33" s="59"/>
      <c r="AB33" s="57" t="str">
        <f>IF(Table15[[#This Row],[Muutos edelliseen lupaan (X)]]="", "",Table15[[#This Row],[Muutos edelliseen lupaan (X)]])</f>
        <v/>
      </c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 spans="1:59" x14ac:dyDescent="0.3">
      <c r="A3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4" s="61"/>
      <c r="C34" s="62"/>
      <c r="D34" s="61"/>
      <c r="E34" s="61"/>
      <c r="F34" s="61"/>
      <c r="G34" s="61"/>
      <c r="H34" s="61"/>
      <c r="I34" s="61"/>
      <c r="J34" s="61"/>
      <c r="K34" s="61"/>
      <c r="L34" s="61"/>
      <c r="M34" s="55"/>
      <c r="N34" s="57"/>
      <c r="O34" s="44"/>
      <c r="P34" s="61" t="str">
        <f>IF(Table15[[#This Row],[GAP Numero]]="", "", Table15[[#This Row],[GAP Numero]])</f>
        <v/>
      </c>
      <c r="Q34" s="58"/>
      <c r="R34" s="59"/>
      <c r="S34" s="59"/>
      <c r="T34" s="59"/>
      <c r="U34" s="59"/>
      <c r="V34" s="59" t="str">
        <f>IF(Table15[[#This Row],[Käsittelyjen määrä vuodessa tai kasvukaudessa (minimi - maksimi)]]="","", Table15[[#This Row],[Käsittelyjen määrä vuodessa tai kasvukaudessa (minimi - maksimi)]])</f>
        <v/>
      </c>
      <c r="W34" s="59" t="str">
        <f>IF(Table15[[#This Row],[Käsittelyjen väliin jäävä vähimmäisaika (vrk)]]="", "",Table15[[#This Row],[Käsittelyjen väliin jäävä vähimmäisaika (vrk)]])</f>
        <v/>
      </c>
      <c r="X3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4" s="59" t="str">
        <f>IF(Table15[[#This Row],[Vesimäärä (Minimi-maksimi, l/ha)]]="", "", Table15[[#This Row],[Vesimäärä (Minimi-maksimi, l/ha)]])</f>
        <v/>
      </c>
      <c r="Z34" s="59" t="str">
        <f>IF(Table15[[#This Row],[Varoaika (vrk)]]="", "", Table15[[#This Row],[Varoaika (vrk)]])</f>
        <v/>
      </c>
      <c r="AA34" s="59"/>
      <c r="AB34" s="57" t="str">
        <f>IF(Table15[[#This Row],[Muutos edelliseen lupaan (X)]]="", "",Table15[[#This Row],[Muutos edelliseen lupaan (X)]])</f>
        <v/>
      </c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 spans="1:59" x14ac:dyDescent="0.3">
      <c r="A3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5" s="61"/>
      <c r="C35" s="62"/>
      <c r="D35" s="61"/>
      <c r="E35" s="61"/>
      <c r="F35" s="61"/>
      <c r="G35" s="61"/>
      <c r="H35" s="61"/>
      <c r="I35" s="61"/>
      <c r="J35" s="61"/>
      <c r="K35" s="61"/>
      <c r="L35" s="61"/>
      <c r="M35" s="55"/>
      <c r="N35" s="57"/>
      <c r="O35" s="44"/>
      <c r="P35" s="61" t="str">
        <f>IF(Table15[[#This Row],[GAP Numero]]="", "", Table15[[#This Row],[GAP Numero]])</f>
        <v/>
      </c>
      <c r="Q35" s="58"/>
      <c r="R35" s="59"/>
      <c r="S35" s="59"/>
      <c r="T35" s="59"/>
      <c r="U35" s="59"/>
      <c r="V35" s="59" t="str">
        <f>IF(Table15[[#This Row],[Käsittelyjen määrä vuodessa tai kasvukaudessa (minimi - maksimi)]]="","", Table15[[#This Row],[Käsittelyjen määrä vuodessa tai kasvukaudessa (minimi - maksimi)]])</f>
        <v/>
      </c>
      <c r="W35" s="59" t="str">
        <f>IF(Table15[[#This Row],[Käsittelyjen väliin jäävä vähimmäisaika (vrk)]]="", "",Table15[[#This Row],[Käsittelyjen väliin jäävä vähimmäisaika (vrk)]])</f>
        <v/>
      </c>
      <c r="X3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5" s="59" t="str">
        <f>IF(Table15[[#This Row],[Vesimäärä (Minimi-maksimi, l/ha)]]="", "", Table15[[#This Row],[Vesimäärä (Minimi-maksimi, l/ha)]])</f>
        <v/>
      </c>
      <c r="Z35" s="59" t="str">
        <f>IF(Table15[[#This Row],[Varoaika (vrk)]]="", "", Table15[[#This Row],[Varoaika (vrk)]])</f>
        <v/>
      </c>
      <c r="AA35" s="59"/>
      <c r="AB35" s="57" t="str">
        <f>IF(Table15[[#This Row],[Muutos edelliseen lupaan (X)]]="", "",Table15[[#This Row],[Muutos edelliseen lupaan (X)]])</f>
        <v/>
      </c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 spans="1:59" x14ac:dyDescent="0.3">
      <c r="A3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6" s="61"/>
      <c r="C36" s="62"/>
      <c r="D36" s="61"/>
      <c r="E36" s="61"/>
      <c r="F36" s="61"/>
      <c r="G36" s="61"/>
      <c r="H36" s="61"/>
      <c r="I36" s="61"/>
      <c r="J36" s="61"/>
      <c r="K36" s="61"/>
      <c r="L36" s="61"/>
      <c r="M36" s="55"/>
      <c r="N36" s="57"/>
      <c r="O36" s="44"/>
      <c r="P36" s="61" t="str">
        <f>IF(Table15[[#This Row],[GAP Numero]]="", "", Table15[[#This Row],[GAP Numero]])</f>
        <v/>
      </c>
      <c r="Q36" s="58"/>
      <c r="R36" s="59"/>
      <c r="S36" s="59"/>
      <c r="T36" s="59"/>
      <c r="U36" s="59"/>
      <c r="V36" s="59" t="str">
        <f>IF(Table15[[#This Row],[Käsittelyjen määrä vuodessa tai kasvukaudessa (minimi - maksimi)]]="","", Table15[[#This Row],[Käsittelyjen määrä vuodessa tai kasvukaudessa (minimi - maksimi)]])</f>
        <v/>
      </c>
      <c r="W36" s="59" t="str">
        <f>IF(Table15[[#This Row],[Käsittelyjen väliin jäävä vähimmäisaika (vrk)]]="", "",Table15[[#This Row],[Käsittelyjen väliin jäävä vähimmäisaika (vrk)]])</f>
        <v/>
      </c>
      <c r="X3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6" s="59" t="str">
        <f>IF(Table15[[#This Row],[Vesimäärä (Minimi-maksimi, l/ha)]]="", "", Table15[[#This Row],[Vesimäärä (Minimi-maksimi, l/ha)]])</f>
        <v/>
      </c>
      <c r="Z36" s="59" t="str">
        <f>IF(Table15[[#This Row],[Varoaika (vrk)]]="", "", Table15[[#This Row],[Varoaika (vrk)]])</f>
        <v/>
      </c>
      <c r="AA36" s="59"/>
      <c r="AB36" s="57" t="str">
        <f>IF(Table15[[#This Row],[Muutos edelliseen lupaan (X)]]="", "",Table15[[#This Row],[Muutos edelliseen lupaan (X)]])</f>
        <v/>
      </c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 spans="1:59" x14ac:dyDescent="0.3">
      <c r="A3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7" s="61"/>
      <c r="C37" s="62"/>
      <c r="D37" s="61"/>
      <c r="E37" s="61"/>
      <c r="F37" s="61"/>
      <c r="G37" s="61"/>
      <c r="H37" s="61"/>
      <c r="I37" s="61"/>
      <c r="J37" s="61"/>
      <c r="K37" s="61"/>
      <c r="L37" s="61"/>
      <c r="M37" s="55"/>
      <c r="N37" s="57"/>
      <c r="O37" s="44"/>
      <c r="P37" s="61" t="str">
        <f>IF(Table15[[#This Row],[GAP Numero]]="", "", Table15[[#This Row],[GAP Numero]])</f>
        <v/>
      </c>
      <c r="Q37" s="58"/>
      <c r="R37" s="59"/>
      <c r="S37" s="59"/>
      <c r="T37" s="59"/>
      <c r="U37" s="59"/>
      <c r="V37" s="59" t="str">
        <f>IF(Table15[[#This Row],[Käsittelyjen määrä vuodessa tai kasvukaudessa (minimi - maksimi)]]="","", Table15[[#This Row],[Käsittelyjen määrä vuodessa tai kasvukaudessa (minimi - maksimi)]])</f>
        <v/>
      </c>
      <c r="W37" s="59" t="str">
        <f>IF(Table15[[#This Row],[Käsittelyjen väliin jäävä vähimmäisaika (vrk)]]="", "",Table15[[#This Row],[Käsittelyjen väliin jäävä vähimmäisaika (vrk)]])</f>
        <v/>
      </c>
      <c r="X3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7" s="59" t="str">
        <f>IF(Table15[[#This Row],[Vesimäärä (Minimi-maksimi, l/ha)]]="", "", Table15[[#This Row],[Vesimäärä (Minimi-maksimi, l/ha)]])</f>
        <v/>
      </c>
      <c r="Z37" s="59" t="str">
        <f>IF(Table15[[#This Row],[Varoaika (vrk)]]="", "", Table15[[#This Row],[Varoaika (vrk)]])</f>
        <v/>
      </c>
      <c r="AA37" s="59"/>
      <c r="AB37" s="57" t="str">
        <f>IF(Table15[[#This Row],[Muutos edelliseen lupaan (X)]]="", "",Table15[[#This Row],[Muutos edelliseen lupaan (X)]])</f>
        <v/>
      </c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 spans="1:59" x14ac:dyDescent="0.3">
      <c r="A3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8" s="61"/>
      <c r="C38" s="62"/>
      <c r="D38" s="61"/>
      <c r="E38" s="61"/>
      <c r="F38" s="61"/>
      <c r="G38" s="61"/>
      <c r="H38" s="61"/>
      <c r="I38" s="61"/>
      <c r="J38" s="61"/>
      <c r="K38" s="61"/>
      <c r="L38" s="61"/>
      <c r="M38" s="55"/>
      <c r="N38" s="57"/>
      <c r="O38" s="44"/>
      <c r="P38" s="61" t="str">
        <f>IF(Table15[[#This Row],[GAP Numero]]="", "", Table15[[#This Row],[GAP Numero]])</f>
        <v/>
      </c>
      <c r="Q38" s="58"/>
      <c r="R38" s="59"/>
      <c r="S38" s="59"/>
      <c r="T38" s="59"/>
      <c r="U38" s="59"/>
      <c r="V38" s="59" t="str">
        <f>IF(Table15[[#This Row],[Käsittelyjen määrä vuodessa tai kasvukaudessa (minimi - maksimi)]]="","", Table15[[#This Row],[Käsittelyjen määrä vuodessa tai kasvukaudessa (minimi - maksimi)]])</f>
        <v/>
      </c>
      <c r="W38" s="59" t="str">
        <f>IF(Table15[[#This Row],[Käsittelyjen väliin jäävä vähimmäisaika (vrk)]]="", "",Table15[[#This Row],[Käsittelyjen väliin jäävä vähimmäisaika (vrk)]])</f>
        <v/>
      </c>
      <c r="X3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8" s="59" t="str">
        <f>IF(Table15[[#This Row],[Vesimäärä (Minimi-maksimi, l/ha)]]="", "", Table15[[#This Row],[Vesimäärä (Minimi-maksimi, l/ha)]])</f>
        <v/>
      </c>
      <c r="Z38" s="59" t="str">
        <f>IF(Table15[[#This Row],[Varoaika (vrk)]]="", "", Table15[[#This Row],[Varoaika (vrk)]])</f>
        <v/>
      </c>
      <c r="AA38" s="59"/>
      <c r="AB38" s="57" t="str">
        <f>IF(Table15[[#This Row],[Muutos edelliseen lupaan (X)]]="", "",Table15[[#This Row],[Muutos edelliseen lupaan (X)]])</f>
        <v/>
      </c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 spans="1:59" x14ac:dyDescent="0.3">
      <c r="A3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9" s="61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55"/>
      <c r="N39" s="57"/>
      <c r="O39" s="44"/>
      <c r="P39" s="61" t="str">
        <f>IF(Table15[[#This Row],[GAP Numero]]="", "", Table15[[#This Row],[GAP Numero]])</f>
        <v/>
      </c>
      <c r="Q39" s="58"/>
      <c r="R39" s="59"/>
      <c r="S39" s="59"/>
      <c r="T39" s="59"/>
      <c r="U39" s="59"/>
      <c r="V39" s="59" t="str">
        <f>IF(Table15[[#This Row],[Käsittelyjen määrä vuodessa tai kasvukaudessa (minimi - maksimi)]]="","", Table15[[#This Row],[Käsittelyjen määrä vuodessa tai kasvukaudessa (minimi - maksimi)]])</f>
        <v/>
      </c>
      <c r="W39" s="59" t="str">
        <f>IF(Table15[[#This Row],[Käsittelyjen väliin jäävä vähimmäisaika (vrk)]]="", "",Table15[[#This Row],[Käsittelyjen väliin jäävä vähimmäisaika (vrk)]])</f>
        <v/>
      </c>
      <c r="X3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9" s="59" t="str">
        <f>IF(Table15[[#This Row],[Vesimäärä (Minimi-maksimi, l/ha)]]="", "", Table15[[#This Row],[Vesimäärä (Minimi-maksimi, l/ha)]])</f>
        <v/>
      </c>
      <c r="Z39" s="59" t="str">
        <f>IF(Table15[[#This Row],[Varoaika (vrk)]]="", "", Table15[[#This Row],[Varoaika (vrk)]])</f>
        <v/>
      </c>
      <c r="AA39" s="59"/>
      <c r="AB39" s="57" t="str">
        <f>IF(Table15[[#This Row],[Muutos edelliseen lupaan (X)]]="", "",Table15[[#This Row],[Muutos edelliseen lupaan (X)]])</f>
        <v/>
      </c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 spans="1:59" x14ac:dyDescent="0.3">
      <c r="A4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0" s="61"/>
      <c r="C40" s="62"/>
      <c r="D40" s="61"/>
      <c r="E40" s="61"/>
      <c r="F40" s="61"/>
      <c r="G40" s="61"/>
      <c r="H40" s="61"/>
      <c r="I40" s="61"/>
      <c r="J40" s="61"/>
      <c r="K40" s="61"/>
      <c r="L40" s="61"/>
      <c r="M40" s="55"/>
      <c r="N40" s="57"/>
      <c r="O40" s="44"/>
      <c r="P40" s="61" t="str">
        <f>IF(Table15[[#This Row],[GAP Numero]]="", "", Table15[[#This Row],[GAP Numero]])</f>
        <v/>
      </c>
      <c r="Q40" s="58"/>
      <c r="R40" s="59"/>
      <c r="S40" s="59"/>
      <c r="T40" s="59"/>
      <c r="U40" s="59"/>
      <c r="V40" s="59" t="str">
        <f>IF(Table15[[#This Row],[Käsittelyjen määrä vuodessa tai kasvukaudessa (minimi - maksimi)]]="","", Table15[[#This Row],[Käsittelyjen määrä vuodessa tai kasvukaudessa (minimi - maksimi)]])</f>
        <v/>
      </c>
      <c r="W40" s="59" t="str">
        <f>IF(Table15[[#This Row],[Käsittelyjen väliin jäävä vähimmäisaika (vrk)]]="", "",Table15[[#This Row],[Käsittelyjen väliin jäävä vähimmäisaika (vrk)]])</f>
        <v/>
      </c>
      <c r="X4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0" s="59" t="str">
        <f>IF(Table15[[#This Row],[Vesimäärä (Minimi-maksimi, l/ha)]]="", "", Table15[[#This Row],[Vesimäärä (Minimi-maksimi, l/ha)]])</f>
        <v/>
      </c>
      <c r="Z40" s="59" t="str">
        <f>IF(Table15[[#This Row],[Varoaika (vrk)]]="", "", Table15[[#This Row],[Varoaika (vrk)]])</f>
        <v/>
      </c>
      <c r="AA40" s="59"/>
      <c r="AB40" s="57" t="str">
        <f>IF(Table15[[#This Row],[Muutos edelliseen lupaan (X)]]="", "",Table15[[#This Row],[Muutos edelliseen lupaan (X)]])</f>
        <v/>
      </c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</row>
    <row r="41" spans="1:59" x14ac:dyDescent="0.3">
      <c r="A4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1" s="61"/>
      <c r="C41" s="62"/>
      <c r="D41" s="61"/>
      <c r="E41" s="61"/>
      <c r="F41" s="61"/>
      <c r="G41" s="61"/>
      <c r="H41" s="61"/>
      <c r="I41" s="61"/>
      <c r="J41" s="61"/>
      <c r="K41" s="61"/>
      <c r="L41" s="61"/>
      <c r="M41" s="55"/>
      <c r="N41" s="57"/>
      <c r="O41" s="44"/>
      <c r="P41" s="61" t="str">
        <f>IF(Table15[[#This Row],[GAP Numero]]="", "", Table15[[#This Row],[GAP Numero]])</f>
        <v/>
      </c>
      <c r="Q41" s="58"/>
      <c r="R41" s="59"/>
      <c r="S41" s="59"/>
      <c r="T41" s="59"/>
      <c r="U41" s="59"/>
      <c r="V41" s="59" t="str">
        <f>IF(Table15[[#This Row],[Käsittelyjen määrä vuodessa tai kasvukaudessa (minimi - maksimi)]]="","", Table15[[#This Row],[Käsittelyjen määrä vuodessa tai kasvukaudessa (minimi - maksimi)]])</f>
        <v/>
      </c>
      <c r="W41" s="59" t="str">
        <f>IF(Table15[[#This Row],[Käsittelyjen väliin jäävä vähimmäisaika (vrk)]]="", "",Table15[[#This Row],[Käsittelyjen väliin jäävä vähimmäisaika (vrk)]])</f>
        <v/>
      </c>
      <c r="X4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1" s="59" t="str">
        <f>IF(Table15[[#This Row],[Vesimäärä (Minimi-maksimi, l/ha)]]="", "", Table15[[#This Row],[Vesimäärä (Minimi-maksimi, l/ha)]])</f>
        <v/>
      </c>
      <c r="Z41" s="59" t="str">
        <f>IF(Table15[[#This Row],[Varoaika (vrk)]]="", "", Table15[[#This Row],[Varoaika (vrk)]])</f>
        <v/>
      </c>
      <c r="AA41" s="59"/>
      <c r="AB41" s="57" t="str">
        <f>IF(Table15[[#This Row],[Muutos edelliseen lupaan (X)]]="", "",Table15[[#This Row],[Muutos edelliseen lupaan (X)]])</f>
        <v/>
      </c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</row>
    <row r="42" spans="1:59" x14ac:dyDescent="0.3">
      <c r="A4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2" s="61"/>
      <c r="C42" s="62"/>
      <c r="D42" s="61"/>
      <c r="E42" s="61"/>
      <c r="F42" s="61"/>
      <c r="G42" s="61"/>
      <c r="H42" s="61"/>
      <c r="I42" s="61"/>
      <c r="J42" s="61"/>
      <c r="K42" s="61"/>
      <c r="L42" s="61"/>
      <c r="M42" s="55"/>
      <c r="N42" s="57"/>
      <c r="O42" s="44"/>
      <c r="P42" s="61" t="str">
        <f>IF(Table15[[#This Row],[GAP Numero]]="", "", Table15[[#This Row],[GAP Numero]])</f>
        <v/>
      </c>
      <c r="Q42" s="58"/>
      <c r="R42" s="59"/>
      <c r="S42" s="59"/>
      <c r="T42" s="59"/>
      <c r="U42" s="59"/>
      <c r="V42" s="59" t="str">
        <f>IF(Table15[[#This Row],[Käsittelyjen määrä vuodessa tai kasvukaudessa (minimi - maksimi)]]="","", Table15[[#This Row],[Käsittelyjen määrä vuodessa tai kasvukaudessa (minimi - maksimi)]])</f>
        <v/>
      </c>
      <c r="W42" s="59" t="str">
        <f>IF(Table15[[#This Row],[Käsittelyjen väliin jäävä vähimmäisaika (vrk)]]="", "",Table15[[#This Row],[Käsittelyjen väliin jäävä vähimmäisaika (vrk)]])</f>
        <v/>
      </c>
      <c r="X4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2" s="59" t="str">
        <f>IF(Table15[[#This Row],[Vesimäärä (Minimi-maksimi, l/ha)]]="", "", Table15[[#This Row],[Vesimäärä (Minimi-maksimi, l/ha)]])</f>
        <v/>
      </c>
      <c r="Z42" s="59" t="str">
        <f>IF(Table15[[#This Row],[Varoaika (vrk)]]="", "", Table15[[#This Row],[Varoaika (vrk)]])</f>
        <v/>
      </c>
      <c r="AA42" s="59"/>
      <c r="AB42" s="57" t="str">
        <f>IF(Table15[[#This Row],[Muutos edelliseen lupaan (X)]]="", "",Table15[[#This Row],[Muutos edelliseen lupaan (X)]])</f>
        <v/>
      </c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</row>
    <row r="43" spans="1:59" x14ac:dyDescent="0.3">
      <c r="A4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3" s="61"/>
      <c r="C43" s="62"/>
      <c r="D43" s="61"/>
      <c r="E43" s="61"/>
      <c r="F43" s="61"/>
      <c r="G43" s="61"/>
      <c r="H43" s="61"/>
      <c r="I43" s="61"/>
      <c r="J43" s="61"/>
      <c r="K43" s="61"/>
      <c r="L43" s="61"/>
      <c r="M43" s="55"/>
      <c r="N43" s="57"/>
      <c r="O43" s="44"/>
      <c r="P43" s="61" t="str">
        <f>IF(Table15[[#This Row],[GAP Numero]]="", "", Table15[[#This Row],[GAP Numero]])</f>
        <v/>
      </c>
      <c r="Q43" s="58"/>
      <c r="R43" s="59"/>
      <c r="S43" s="59"/>
      <c r="T43" s="59"/>
      <c r="U43" s="59"/>
      <c r="V43" s="59" t="str">
        <f>IF(Table15[[#This Row],[Käsittelyjen määrä vuodessa tai kasvukaudessa (minimi - maksimi)]]="","", Table15[[#This Row],[Käsittelyjen määrä vuodessa tai kasvukaudessa (minimi - maksimi)]])</f>
        <v/>
      </c>
      <c r="W43" s="59" t="str">
        <f>IF(Table15[[#This Row],[Käsittelyjen väliin jäävä vähimmäisaika (vrk)]]="", "",Table15[[#This Row],[Käsittelyjen väliin jäävä vähimmäisaika (vrk)]])</f>
        <v/>
      </c>
      <c r="X4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3" s="59" t="str">
        <f>IF(Table15[[#This Row],[Vesimäärä (Minimi-maksimi, l/ha)]]="", "", Table15[[#This Row],[Vesimäärä (Minimi-maksimi, l/ha)]])</f>
        <v/>
      </c>
      <c r="Z43" s="59" t="str">
        <f>IF(Table15[[#This Row],[Varoaika (vrk)]]="", "", Table15[[#This Row],[Varoaika (vrk)]])</f>
        <v/>
      </c>
      <c r="AA43" s="59"/>
      <c r="AB43" s="57" t="str">
        <f>IF(Table15[[#This Row],[Muutos edelliseen lupaan (X)]]="", "",Table15[[#This Row],[Muutos edelliseen lupaan (X)]])</f>
        <v/>
      </c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</row>
    <row r="44" spans="1:59" x14ac:dyDescent="0.3">
      <c r="A4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4" s="61"/>
      <c r="C44" s="62"/>
      <c r="D44" s="61"/>
      <c r="E44" s="61"/>
      <c r="F44" s="61"/>
      <c r="G44" s="61"/>
      <c r="H44" s="61"/>
      <c r="I44" s="61"/>
      <c r="J44" s="61"/>
      <c r="K44" s="61"/>
      <c r="L44" s="61"/>
      <c r="M44" s="55"/>
      <c r="N44" s="57"/>
      <c r="O44" s="44"/>
      <c r="P44" s="61" t="str">
        <f>IF(Table15[[#This Row],[GAP Numero]]="", "", Table15[[#This Row],[GAP Numero]])</f>
        <v/>
      </c>
      <c r="Q44" s="58"/>
      <c r="R44" s="59"/>
      <c r="S44" s="59"/>
      <c r="T44" s="59"/>
      <c r="U44" s="59"/>
      <c r="V44" s="59" t="str">
        <f>IF(Table15[[#This Row],[Käsittelyjen määrä vuodessa tai kasvukaudessa (minimi - maksimi)]]="","", Table15[[#This Row],[Käsittelyjen määrä vuodessa tai kasvukaudessa (minimi - maksimi)]])</f>
        <v/>
      </c>
      <c r="W44" s="59" t="str">
        <f>IF(Table15[[#This Row],[Käsittelyjen väliin jäävä vähimmäisaika (vrk)]]="", "",Table15[[#This Row],[Käsittelyjen väliin jäävä vähimmäisaika (vrk)]])</f>
        <v/>
      </c>
      <c r="X4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4" s="59" t="str">
        <f>IF(Table15[[#This Row],[Vesimäärä (Minimi-maksimi, l/ha)]]="", "", Table15[[#This Row],[Vesimäärä (Minimi-maksimi, l/ha)]])</f>
        <v/>
      </c>
      <c r="Z44" s="59" t="str">
        <f>IF(Table15[[#This Row],[Varoaika (vrk)]]="", "", Table15[[#This Row],[Varoaika (vrk)]])</f>
        <v/>
      </c>
      <c r="AA44" s="59"/>
      <c r="AB44" s="57" t="str">
        <f>IF(Table15[[#This Row],[Muutos edelliseen lupaan (X)]]="", "",Table15[[#This Row],[Muutos edelliseen lupaan (X)]])</f>
        <v/>
      </c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</row>
    <row r="45" spans="1:59" x14ac:dyDescent="0.3">
      <c r="A4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5" s="61"/>
      <c r="C45" s="62"/>
      <c r="D45" s="61"/>
      <c r="E45" s="61"/>
      <c r="F45" s="61"/>
      <c r="G45" s="61"/>
      <c r="H45" s="61"/>
      <c r="I45" s="61"/>
      <c r="J45" s="61"/>
      <c r="K45" s="61"/>
      <c r="L45" s="61"/>
      <c r="M45" s="55"/>
      <c r="N45" s="57"/>
      <c r="O45" s="44"/>
      <c r="P45" s="61" t="str">
        <f>IF(Table15[[#This Row],[GAP Numero]]="", "", Table15[[#This Row],[GAP Numero]])</f>
        <v/>
      </c>
      <c r="Q45" s="58"/>
      <c r="R45" s="59"/>
      <c r="S45" s="59"/>
      <c r="T45" s="59"/>
      <c r="U45" s="59"/>
      <c r="V45" s="59" t="str">
        <f>IF(Table15[[#This Row],[Käsittelyjen määrä vuodessa tai kasvukaudessa (minimi - maksimi)]]="","", Table15[[#This Row],[Käsittelyjen määrä vuodessa tai kasvukaudessa (minimi - maksimi)]])</f>
        <v/>
      </c>
      <c r="W45" s="59" t="str">
        <f>IF(Table15[[#This Row],[Käsittelyjen väliin jäävä vähimmäisaika (vrk)]]="", "",Table15[[#This Row],[Käsittelyjen väliin jäävä vähimmäisaika (vrk)]])</f>
        <v/>
      </c>
      <c r="X4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5" s="59" t="str">
        <f>IF(Table15[[#This Row],[Vesimäärä (Minimi-maksimi, l/ha)]]="", "", Table15[[#This Row],[Vesimäärä (Minimi-maksimi, l/ha)]])</f>
        <v/>
      </c>
      <c r="Z45" s="59" t="str">
        <f>IF(Table15[[#This Row],[Varoaika (vrk)]]="", "", Table15[[#This Row],[Varoaika (vrk)]])</f>
        <v/>
      </c>
      <c r="AA45" s="59"/>
      <c r="AB45" s="57" t="str">
        <f>IF(Table15[[#This Row],[Muutos edelliseen lupaan (X)]]="", "",Table15[[#This Row],[Muutos edelliseen lupaan (X)]])</f>
        <v/>
      </c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 spans="1:59" x14ac:dyDescent="0.3">
      <c r="A4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6" s="61"/>
      <c r="C46" s="62"/>
      <c r="D46" s="61"/>
      <c r="E46" s="61"/>
      <c r="F46" s="61"/>
      <c r="G46" s="61"/>
      <c r="H46" s="61"/>
      <c r="I46" s="61"/>
      <c r="J46" s="61"/>
      <c r="K46" s="61"/>
      <c r="L46" s="61"/>
      <c r="M46" s="55"/>
      <c r="N46" s="57"/>
      <c r="O46" s="44"/>
      <c r="P46" s="61" t="str">
        <f>IF(Table15[[#This Row],[GAP Numero]]="", "", Table15[[#This Row],[GAP Numero]])</f>
        <v/>
      </c>
      <c r="Q46" s="58"/>
      <c r="R46" s="59"/>
      <c r="S46" s="59"/>
      <c r="T46" s="59"/>
      <c r="U46" s="59"/>
      <c r="V46" s="59" t="str">
        <f>IF(Table15[[#This Row],[Käsittelyjen määrä vuodessa tai kasvukaudessa (minimi - maksimi)]]="","", Table15[[#This Row],[Käsittelyjen määrä vuodessa tai kasvukaudessa (minimi - maksimi)]])</f>
        <v/>
      </c>
      <c r="W46" s="59" t="str">
        <f>IF(Table15[[#This Row],[Käsittelyjen väliin jäävä vähimmäisaika (vrk)]]="", "",Table15[[#This Row],[Käsittelyjen väliin jäävä vähimmäisaika (vrk)]])</f>
        <v/>
      </c>
      <c r="X4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6" s="59" t="str">
        <f>IF(Table15[[#This Row],[Vesimäärä (Minimi-maksimi, l/ha)]]="", "", Table15[[#This Row],[Vesimäärä (Minimi-maksimi, l/ha)]])</f>
        <v/>
      </c>
      <c r="Z46" s="59" t="str">
        <f>IF(Table15[[#This Row],[Varoaika (vrk)]]="", "", Table15[[#This Row],[Varoaika (vrk)]])</f>
        <v/>
      </c>
      <c r="AA46" s="59"/>
      <c r="AB46" s="57" t="str">
        <f>IF(Table15[[#This Row],[Muutos edelliseen lupaan (X)]]="", "",Table15[[#This Row],[Muutos edelliseen lupaan (X)]])</f>
        <v/>
      </c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</row>
    <row r="47" spans="1:59" x14ac:dyDescent="0.3">
      <c r="A4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7" s="61"/>
      <c r="C47" s="62"/>
      <c r="D47" s="61"/>
      <c r="E47" s="61"/>
      <c r="F47" s="61"/>
      <c r="G47" s="61"/>
      <c r="H47" s="61"/>
      <c r="I47" s="61"/>
      <c r="J47" s="61"/>
      <c r="K47" s="61"/>
      <c r="L47" s="61"/>
      <c r="M47" s="55"/>
      <c r="N47" s="57"/>
      <c r="O47" s="44"/>
      <c r="P47" s="61" t="str">
        <f>IF(Table15[[#This Row],[GAP Numero]]="", "", Table15[[#This Row],[GAP Numero]])</f>
        <v/>
      </c>
      <c r="Q47" s="58"/>
      <c r="R47" s="59"/>
      <c r="S47" s="59"/>
      <c r="T47" s="59"/>
      <c r="U47" s="59"/>
      <c r="V47" s="59" t="str">
        <f>IF(Table15[[#This Row],[Käsittelyjen määrä vuodessa tai kasvukaudessa (minimi - maksimi)]]="","", Table15[[#This Row],[Käsittelyjen määrä vuodessa tai kasvukaudessa (minimi - maksimi)]])</f>
        <v/>
      </c>
      <c r="W47" s="59" t="str">
        <f>IF(Table15[[#This Row],[Käsittelyjen väliin jäävä vähimmäisaika (vrk)]]="", "",Table15[[#This Row],[Käsittelyjen väliin jäävä vähimmäisaika (vrk)]])</f>
        <v/>
      </c>
      <c r="X4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7" s="59" t="str">
        <f>IF(Table15[[#This Row],[Vesimäärä (Minimi-maksimi, l/ha)]]="", "", Table15[[#This Row],[Vesimäärä (Minimi-maksimi, l/ha)]])</f>
        <v/>
      </c>
      <c r="Z47" s="59" t="str">
        <f>IF(Table15[[#This Row],[Varoaika (vrk)]]="", "", Table15[[#This Row],[Varoaika (vrk)]])</f>
        <v/>
      </c>
      <c r="AA47" s="59"/>
      <c r="AB47" s="57" t="str">
        <f>IF(Table15[[#This Row],[Muutos edelliseen lupaan (X)]]="", "",Table15[[#This Row],[Muutos edelliseen lupaan (X)]])</f>
        <v/>
      </c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 spans="1:59" x14ac:dyDescent="0.3">
      <c r="A4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8" s="61"/>
      <c r="C48" s="62"/>
      <c r="D48" s="61"/>
      <c r="E48" s="61"/>
      <c r="F48" s="61"/>
      <c r="G48" s="61"/>
      <c r="H48" s="61"/>
      <c r="I48" s="61"/>
      <c r="J48" s="61"/>
      <c r="K48" s="61"/>
      <c r="L48" s="61"/>
      <c r="M48" s="55"/>
      <c r="N48" s="57"/>
      <c r="O48" s="44"/>
      <c r="P48" s="61" t="str">
        <f>IF(Table15[[#This Row],[GAP Numero]]="", "", Table15[[#This Row],[GAP Numero]])</f>
        <v/>
      </c>
      <c r="Q48" s="58"/>
      <c r="R48" s="59"/>
      <c r="S48" s="59"/>
      <c r="T48" s="59"/>
      <c r="U48" s="59"/>
      <c r="V48" s="59" t="str">
        <f>IF(Table15[[#This Row],[Käsittelyjen määrä vuodessa tai kasvukaudessa (minimi - maksimi)]]="","", Table15[[#This Row],[Käsittelyjen määrä vuodessa tai kasvukaudessa (minimi - maksimi)]])</f>
        <v/>
      </c>
      <c r="W48" s="59" t="str">
        <f>IF(Table15[[#This Row],[Käsittelyjen väliin jäävä vähimmäisaika (vrk)]]="", "",Table15[[#This Row],[Käsittelyjen väliin jäävä vähimmäisaika (vrk)]])</f>
        <v/>
      </c>
      <c r="X4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8" s="59" t="str">
        <f>IF(Table15[[#This Row],[Vesimäärä (Minimi-maksimi, l/ha)]]="", "", Table15[[#This Row],[Vesimäärä (Minimi-maksimi, l/ha)]])</f>
        <v/>
      </c>
      <c r="Z48" s="59" t="str">
        <f>IF(Table15[[#This Row],[Varoaika (vrk)]]="", "", Table15[[#This Row],[Varoaika (vrk)]])</f>
        <v/>
      </c>
      <c r="AA48" s="59"/>
      <c r="AB48" s="57" t="str">
        <f>IF(Table15[[#This Row],[Muutos edelliseen lupaan (X)]]="", "",Table15[[#This Row],[Muutos edelliseen lupaan (X)]])</f>
        <v/>
      </c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</row>
    <row r="49" spans="1:59" x14ac:dyDescent="0.3">
      <c r="A4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9" s="61"/>
      <c r="C49" s="62"/>
      <c r="D49" s="61"/>
      <c r="E49" s="61"/>
      <c r="F49" s="61"/>
      <c r="G49" s="61"/>
      <c r="H49" s="61"/>
      <c r="I49" s="61"/>
      <c r="J49" s="61"/>
      <c r="K49" s="61"/>
      <c r="L49" s="61"/>
      <c r="M49" s="55"/>
      <c r="N49" s="57"/>
      <c r="O49" s="44"/>
      <c r="P49" s="61" t="str">
        <f>IF(Table15[[#This Row],[GAP Numero]]="", "", Table15[[#This Row],[GAP Numero]])</f>
        <v/>
      </c>
      <c r="Q49" s="58"/>
      <c r="R49" s="59"/>
      <c r="S49" s="59"/>
      <c r="T49" s="59"/>
      <c r="U49" s="59"/>
      <c r="V49" s="59" t="str">
        <f>IF(Table15[[#This Row],[Käsittelyjen määrä vuodessa tai kasvukaudessa (minimi - maksimi)]]="","", Table15[[#This Row],[Käsittelyjen määrä vuodessa tai kasvukaudessa (minimi - maksimi)]])</f>
        <v/>
      </c>
      <c r="W49" s="59" t="str">
        <f>IF(Table15[[#This Row],[Käsittelyjen väliin jäävä vähimmäisaika (vrk)]]="", "",Table15[[#This Row],[Käsittelyjen väliin jäävä vähimmäisaika (vrk)]])</f>
        <v/>
      </c>
      <c r="X4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9" s="59" t="str">
        <f>IF(Table15[[#This Row],[Vesimäärä (Minimi-maksimi, l/ha)]]="", "", Table15[[#This Row],[Vesimäärä (Minimi-maksimi, l/ha)]])</f>
        <v/>
      </c>
      <c r="Z49" s="59" t="str">
        <f>IF(Table15[[#This Row],[Varoaika (vrk)]]="", "", Table15[[#This Row],[Varoaika (vrk)]])</f>
        <v/>
      </c>
      <c r="AA49" s="59"/>
      <c r="AB49" s="57" t="str">
        <f>IF(Table15[[#This Row],[Muutos edelliseen lupaan (X)]]="", "",Table15[[#This Row],[Muutos edelliseen lupaan (X)]])</f>
        <v/>
      </c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</row>
    <row r="50" spans="1:59" x14ac:dyDescent="0.3">
      <c r="A5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0" s="61"/>
      <c r="C50" s="62"/>
      <c r="D50" s="61"/>
      <c r="E50" s="61"/>
      <c r="F50" s="61"/>
      <c r="G50" s="61"/>
      <c r="H50" s="61"/>
      <c r="I50" s="61"/>
      <c r="J50" s="61"/>
      <c r="K50" s="61"/>
      <c r="L50" s="61"/>
      <c r="M50" s="55"/>
      <c r="N50" s="57"/>
      <c r="O50" s="44"/>
      <c r="P50" s="61" t="str">
        <f>IF(Table15[[#This Row],[GAP Numero]]="", "", Table15[[#This Row],[GAP Numero]])</f>
        <v/>
      </c>
      <c r="Q50" s="58"/>
      <c r="R50" s="59"/>
      <c r="S50" s="59"/>
      <c r="T50" s="59"/>
      <c r="U50" s="59"/>
      <c r="V50" s="59" t="str">
        <f>IF(Table15[[#This Row],[Käsittelyjen määrä vuodessa tai kasvukaudessa (minimi - maksimi)]]="","", Table15[[#This Row],[Käsittelyjen määrä vuodessa tai kasvukaudessa (minimi - maksimi)]])</f>
        <v/>
      </c>
      <c r="W50" s="59" t="str">
        <f>IF(Table15[[#This Row],[Käsittelyjen väliin jäävä vähimmäisaika (vrk)]]="", "",Table15[[#This Row],[Käsittelyjen väliin jäävä vähimmäisaika (vrk)]])</f>
        <v/>
      </c>
      <c r="X5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0" s="59" t="str">
        <f>IF(Table15[[#This Row],[Vesimäärä (Minimi-maksimi, l/ha)]]="", "", Table15[[#This Row],[Vesimäärä (Minimi-maksimi, l/ha)]])</f>
        <v/>
      </c>
      <c r="Z50" s="59" t="str">
        <f>IF(Table15[[#This Row],[Varoaika (vrk)]]="", "", Table15[[#This Row],[Varoaika (vrk)]])</f>
        <v/>
      </c>
      <c r="AA50" s="59"/>
      <c r="AB50" s="57" t="str">
        <f>IF(Table15[[#This Row],[Muutos edelliseen lupaan (X)]]="", "",Table15[[#This Row],[Muutos edelliseen lupaan (X)]])</f>
        <v/>
      </c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</row>
    <row r="51" spans="1:59" x14ac:dyDescent="0.3">
      <c r="A5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1" s="61"/>
      <c r="C51" s="62"/>
      <c r="D51" s="61"/>
      <c r="E51" s="61"/>
      <c r="F51" s="61"/>
      <c r="G51" s="61"/>
      <c r="H51" s="61"/>
      <c r="I51" s="61"/>
      <c r="J51" s="61"/>
      <c r="K51" s="61"/>
      <c r="L51" s="61"/>
      <c r="M51" s="55"/>
      <c r="N51" s="57"/>
      <c r="O51" s="44"/>
      <c r="P51" s="61" t="str">
        <f>IF(Table15[[#This Row],[GAP Numero]]="", "", Table15[[#This Row],[GAP Numero]])</f>
        <v/>
      </c>
      <c r="Q51" s="58"/>
      <c r="R51" s="59"/>
      <c r="S51" s="59"/>
      <c r="T51" s="59"/>
      <c r="U51" s="59"/>
      <c r="V51" s="59" t="str">
        <f>IF(Table15[[#This Row],[Käsittelyjen määrä vuodessa tai kasvukaudessa (minimi - maksimi)]]="","", Table15[[#This Row],[Käsittelyjen määrä vuodessa tai kasvukaudessa (minimi - maksimi)]])</f>
        <v/>
      </c>
      <c r="W51" s="59" t="str">
        <f>IF(Table15[[#This Row],[Käsittelyjen väliin jäävä vähimmäisaika (vrk)]]="", "",Table15[[#This Row],[Käsittelyjen väliin jäävä vähimmäisaika (vrk)]])</f>
        <v/>
      </c>
      <c r="X5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1" s="59" t="str">
        <f>IF(Table15[[#This Row],[Vesimäärä (Minimi-maksimi, l/ha)]]="", "", Table15[[#This Row],[Vesimäärä (Minimi-maksimi, l/ha)]])</f>
        <v/>
      </c>
      <c r="Z51" s="59" t="str">
        <f>IF(Table15[[#This Row],[Varoaika (vrk)]]="", "", Table15[[#This Row],[Varoaika (vrk)]])</f>
        <v/>
      </c>
      <c r="AA51" s="59"/>
      <c r="AB51" s="57" t="str">
        <f>IF(Table15[[#This Row],[Muutos edelliseen lupaan (X)]]="", "",Table15[[#This Row],[Muutos edelliseen lupaan (X)]])</f>
        <v/>
      </c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</row>
    <row r="52" spans="1:59" x14ac:dyDescent="0.3">
      <c r="A5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2" s="61"/>
      <c r="C52" s="62"/>
      <c r="D52" s="61"/>
      <c r="E52" s="61"/>
      <c r="F52" s="61"/>
      <c r="G52" s="61"/>
      <c r="H52" s="61"/>
      <c r="I52" s="61"/>
      <c r="J52" s="61"/>
      <c r="K52" s="61"/>
      <c r="L52" s="61"/>
      <c r="M52" s="55"/>
      <c r="N52" s="57"/>
      <c r="O52" s="44"/>
      <c r="P52" s="61" t="str">
        <f>IF(Table15[[#This Row],[GAP Numero]]="", "", Table15[[#This Row],[GAP Numero]])</f>
        <v/>
      </c>
      <c r="Q52" s="58"/>
      <c r="R52" s="59"/>
      <c r="S52" s="59"/>
      <c r="T52" s="59"/>
      <c r="U52" s="59"/>
      <c r="V52" s="59" t="str">
        <f>IF(Table15[[#This Row],[Käsittelyjen määrä vuodessa tai kasvukaudessa (minimi - maksimi)]]="","", Table15[[#This Row],[Käsittelyjen määrä vuodessa tai kasvukaudessa (minimi - maksimi)]])</f>
        <v/>
      </c>
      <c r="W52" s="59" t="str">
        <f>IF(Table15[[#This Row],[Käsittelyjen väliin jäävä vähimmäisaika (vrk)]]="", "",Table15[[#This Row],[Käsittelyjen väliin jäävä vähimmäisaika (vrk)]])</f>
        <v/>
      </c>
      <c r="X5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2" s="59" t="str">
        <f>IF(Table15[[#This Row],[Vesimäärä (Minimi-maksimi, l/ha)]]="", "", Table15[[#This Row],[Vesimäärä (Minimi-maksimi, l/ha)]])</f>
        <v/>
      </c>
      <c r="Z52" s="59" t="str">
        <f>IF(Table15[[#This Row],[Varoaika (vrk)]]="", "", Table15[[#This Row],[Varoaika (vrk)]])</f>
        <v/>
      </c>
      <c r="AA52" s="59"/>
      <c r="AB52" s="57" t="str">
        <f>IF(Table15[[#This Row],[Muutos edelliseen lupaan (X)]]="", "",Table15[[#This Row],[Muutos edelliseen lupaan (X)]])</f>
        <v/>
      </c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</row>
    <row r="53" spans="1:59" x14ac:dyDescent="0.3">
      <c r="A5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3" s="61"/>
      <c r="C53" s="62"/>
      <c r="D53" s="61"/>
      <c r="E53" s="61"/>
      <c r="F53" s="61"/>
      <c r="G53" s="61"/>
      <c r="H53" s="61"/>
      <c r="I53" s="61"/>
      <c r="J53" s="61"/>
      <c r="K53" s="61"/>
      <c r="L53" s="61"/>
      <c r="M53" s="55"/>
      <c r="N53" s="57"/>
      <c r="O53" s="44"/>
      <c r="P53" s="61" t="str">
        <f>IF(Table15[[#This Row],[GAP Numero]]="", "", Table15[[#This Row],[GAP Numero]])</f>
        <v/>
      </c>
      <c r="Q53" s="58"/>
      <c r="R53" s="59"/>
      <c r="S53" s="59"/>
      <c r="T53" s="59"/>
      <c r="U53" s="59"/>
      <c r="V53" s="59" t="str">
        <f>IF(Table15[[#This Row],[Käsittelyjen määrä vuodessa tai kasvukaudessa (minimi - maksimi)]]="","", Table15[[#This Row],[Käsittelyjen määrä vuodessa tai kasvukaudessa (minimi - maksimi)]])</f>
        <v/>
      </c>
      <c r="W53" s="59" t="str">
        <f>IF(Table15[[#This Row],[Käsittelyjen väliin jäävä vähimmäisaika (vrk)]]="", "",Table15[[#This Row],[Käsittelyjen väliin jäävä vähimmäisaika (vrk)]])</f>
        <v/>
      </c>
      <c r="X5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3" s="59" t="str">
        <f>IF(Table15[[#This Row],[Vesimäärä (Minimi-maksimi, l/ha)]]="", "", Table15[[#This Row],[Vesimäärä (Minimi-maksimi, l/ha)]])</f>
        <v/>
      </c>
      <c r="Z53" s="59" t="str">
        <f>IF(Table15[[#This Row],[Varoaika (vrk)]]="", "", Table15[[#This Row],[Varoaika (vrk)]])</f>
        <v/>
      </c>
      <c r="AA53" s="59"/>
      <c r="AB53" s="57" t="str">
        <f>IF(Table15[[#This Row],[Muutos edelliseen lupaan (X)]]="", "",Table15[[#This Row],[Muutos edelliseen lupaan (X)]])</f>
        <v/>
      </c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</row>
    <row r="54" spans="1:59" x14ac:dyDescent="0.3">
      <c r="A5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4" s="61"/>
      <c r="C54" s="62"/>
      <c r="D54" s="61"/>
      <c r="E54" s="61"/>
      <c r="F54" s="61"/>
      <c r="G54" s="61"/>
      <c r="H54" s="61"/>
      <c r="I54" s="61"/>
      <c r="J54" s="61"/>
      <c r="K54" s="61"/>
      <c r="L54" s="61"/>
      <c r="M54" s="55"/>
      <c r="N54" s="57"/>
      <c r="O54" s="44"/>
      <c r="P54" s="61" t="str">
        <f>IF(Table15[[#This Row],[GAP Numero]]="", "", Table15[[#This Row],[GAP Numero]])</f>
        <v/>
      </c>
      <c r="Q54" s="58"/>
      <c r="R54" s="59"/>
      <c r="S54" s="59"/>
      <c r="T54" s="59"/>
      <c r="U54" s="59"/>
      <c r="V54" s="59" t="str">
        <f>IF(Table15[[#This Row],[Käsittelyjen määrä vuodessa tai kasvukaudessa (minimi - maksimi)]]="","", Table15[[#This Row],[Käsittelyjen määrä vuodessa tai kasvukaudessa (minimi - maksimi)]])</f>
        <v/>
      </c>
      <c r="W54" s="59" t="str">
        <f>IF(Table15[[#This Row],[Käsittelyjen väliin jäävä vähimmäisaika (vrk)]]="", "",Table15[[#This Row],[Käsittelyjen väliin jäävä vähimmäisaika (vrk)]])</f>
        <v/>
      </c>
      <c r="X5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4" s="59" t="str">
        <f>IF(Table15[[#This Row],[Vesimäärä (Minimi-maksimi, l/ha)]]="", "", Table15[[#This Row],[Vesimäärä (Minimi-maksimi, l/ha)]])</f>
        <v/>
      </c>
      <c r="Z54" s="59" t="str">
        <f>IF(Table15[[#This Row],[Varoaika (vrk)]]="", "", Table15[[#This Row],[Varoaika (vrk)]])</f>
        <v/>
      </c>
      <c r="AA54" s="59"/>
      <c r="AB54" s="57" t="str">
        <f>IF(Table15[[#This Row],[Muutos edelliseen lupaan (X)]]="", "",Table15[[#This Row],[Muutos edelliseen lupaan (X)]])</f>
        <v/>
      </c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</row>
    <row r="55" spans="1:59" x14ac:dyDescent="0.3">
      <c r="A5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5" s="61"/>
      <c r="C55" s="62"/>
      <c r="D55" s="61"/>
      <c r="E55" s="61"/>
      <c r="F55" s="61"/>
      <c r="G55" s="61"/>
      <c r="H55" s="61"/>
      <c r="I55" s="61"/>
      <c r="J55" s="61"/>
      <c r="K55" s="61"/>
      <c r="L55" s="61"/>
      <c r="M55" s="55"/>
      <c r="N55" s="57"/>
      <c r="O55" s="44"/>
      <c r="P55" s="61" t="str">
        <f>IF(Table15[[#This Row],[GAP Numero]]="", "", Table15[[#This Row],[GAP Numero]])</f>
        <v/>
      </c>
      <c r="Q55" s="58"/>
      <c r="R55" s="59"/>
      <c r="S55" s="59"/>
      <c r="T55" s="59"/>
      <c r="U55" s="59"/>
      <c r="V55" s="59" t="str">
        <f>IF(Table15[[#This Row],[Käsittelyjen määrä vuodessa tai kasvukaudessa (minimi - maksimi)]]="","", Table15[[#This Row],[Käsittelyjen määrä vuodessa tai kasvukaudessa (minimi - maksimi)]])</f>
        <v/>
      </c>
      <c r="W55" s="59" t="str">
        <f>IF(Table15[[#This Row],[Käsittelyjen väliin jäävä vähimmäisaika (vrk)]]="", "",Table15[[#This Row],[Käsittelyjen väliin jäävä vähimmäisaika (vrk)]])</f>
        <v/>
      </c>
      <c r="X5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5" s="59" t="str">
        <f>IF(Table15[[#This Row],[Vesimäärä (Minimi-maksimi, l/ha)]]="", "", Table15[[#This Row],[Vesimäärä (Minimi-maksimi, l/ha)]])</f>
        <v/>
      </c>
      <c r="Z55" s="59" t="str">
        <f>IF(Table15[[#This Row],[Varoaika (vrk)]]="", "", Table15[[#This Row],[Varoaika (vrk)]])</f>
        <v/>
      </c>
      <c r="AA55" s="59"/>
      <c r="AB55" s="57" t="str">
        <f>IF(Table15[[#This Row],[Muutos edelliseen lupaan (X)]]="", "",Table15[[#This Row],[Muutos edelliseen lupaan (X)]])</f>
        <v/>
      </c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</row>
    <row r="56" spans="1:59" x14ac:dyDescent="0.3">
      <c r="A5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6" s="61"/>
      <c r="C56" s="62"/>
      <c r="D56" s="61"/>
      <c r="E56" s="61"/>
      <c r="F56" s="61"/>
      <c r="G56" s="61"/>
      <c r="H56" s="61"/>
      <c r="I56" s="61"/>
      <c r="J56" s="61"/>
      <c r="K56" s="61"/>
      <c r="L56" s="61"/>
      <c r="M56" s="55"/>
      <c r="N56" s="57"/>
      <c r="O56" s="44"/>
      <c r="P56" s="61" t="str">
        <f>IF(Table15[[#This Row],[GAP Numero]]="", "", Table15[[#This Row],[GAP Numero]])</f>
        <v/>
      </c>
      <c r="Q56" s="58"/>
      <c r="R56" s="59"/>
      <c r="S56" s="59"/>
      <c r="T56" s="59"/>
      <c r="U56" s="59"/>
      <c r="V56" s="59" t="str">
        <f>IF(Table15[[#This Row],[Käsittelyjen määrä vuodessa tai kasvukaudessa (minimi - maksimi)]]="","", Table15[[#This Row],[Käsittelyjen määrä vuodessa tai kasvukaudessa (minimi - maksimi)]])</f>
        <v/>
      </c>
      <c r="W56" s="59" t="str">
        <f>IF(Table15[[#This Row],[Käsittelyjen väliin jäävä vähimmäisaika (vrk)]]="", "",Table15[[#This Row],[Käsittelyjen väliin jäävä vähimmäisaika (vrk)]])</f>
        <v/>
      </c>
      <c r="X5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6" s="59" t="str">
        <f>IF(Table15[[#This Row],[Vesimäärä (Minimi-maksimi, l/ha)]]="", "", Table15[[#This Row],[Vesimäärä (Minimi-maksimi, l/ha)]])</f>
        <v/>
      </c>
      <c r="Z56" s="59" t="str">
        <f>IF(Table15[[#This Row],[Varoaika (vrk)]]="", "", Table15[[#This Row],[Varoaika (vrk)]])</f>
        <v/>
      </c>
      <c r="AA56" s="59"/>
      <c r="AB56" s="57" t="str">
        <f>IF(Table15[[#This Row],[Muutos edelliseen lupaan (X)]]="", "",Table15[[#This Row],[Muutos edelliseen lupaan (X)]])</f>
        <v/>
      </c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</row>
    <row r="57" spans="1:59" x14ac:dyDescent="0.3">
      <c r="A5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7" s="61"/>
      <c r="C57" s="62"/>
      <c r="D57" s="61"/>
      <c r="E57" s="61"/>
      <c r="F57" s="61"/>
      <c r="G57" s="61"/>
      <c r="H57" s="61"/>
      <c r="I57" s="61"/>
      <c r="J57" s="61"/>
      <c r="K57" s="61"/>
      <c r="L57" s="61"/>
      <c r="M57" s="55"/>
      <c r="N57" s="57"/>
      <c r="O57" s="44"/>
      <c r="P57" s="61" t="str">
        <f>IF(Table15[[#This Row],[GAP Numero]]="", "", Table15[[#This Row],[GAP Numero]])</f>
        <v/>
      </c>
      <c r="Q57" s="58"/>
      <c r="R57" s="59"/>
      <c r="S57" s="59"/>
      <c r="T57" s="59"/>
      <c r="U57" s="59"/>
      <c r="V57" s="59" t="str">
        <f>IF(Table15[[#This Row],[Käsittelyjen määrä vuodessa tai kasvukaudessa (minimi - maksimi)]]="","", Table15[[#This Row],[Käsittelyjen määrä vuodessa tai kasvukaudessa (minimi - maksimi)]])</f>
        <v/>
      </c>
      <c r="W57" s="59" t="str">
        <f>IF(Table15[[#This Row],[Käsittelyjen väliin jäävä vähimmäisaika (vrk)]]="", "",Table15[[#This Row],[Käsittelyjen väliin jäävä vähimmäisaika (vrk)]])</f>
        <v/>
      </c>
      <c r="X5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7" s="59" t="str">
        <f>IF(Table15[[#This Row],[Vesimäärä (Minimi-maksimi, l/ha)]]="", "", Table15[[#This Row],[Vesimäärä (Minimi-maksimi, l/ha)]])</f>
        <v/>
      </c>
      <c r="Z57" s="59" t="str">
        <f>IF(Table15[[#This Row],[Varoaika (vrk)]]="", "", Table15[[#This Row],[Varoaika (vrk)]])</f>
        <v/>
      </c>
      <c r="AA57" s="59"/>
      <c r="AB57" s="57" t="str">
        <f>IF(Table15[[#This Row],[Muutos edelliseen lupaan (X)]]="", "",Table15[[#This Row],[Muutos edelliseen lupaan (X)]])</f>
        <v/>
      </c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</row>
    <row r="58" spans="1:59" x14ac:dyDescent="0.3">
      <c r="A5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8" s="61"/>
      <c r="C58" s="62"/>
      <c r="D58" s="61"/>
      <c r="E58" s="61"/>
      <c r="F58" s="61"/>
      <c r="G58" s="61"/>
      <c r="H58" s="61"/>
      <c r="I58" s="61"/>
      <c r="J58" s="61"/>
      <c r="K58" s="61"/>
      <c r="L58" s="61"/>
      <c r="M58" s="55"/>
      <c r="N58" s="57"/>
      <c r="O58" s="44"/>
      <c r="P58" s="61" t="str">
        <f>IF(Table15[[#This Row],[GAP Numero]]="", "", Table15[[#This Row],[GAP Numero]])</f>
        <v/>
      </c>
      <c r="Q58" s="58"/>
      <c r="R58" s="59"/>
      <c r="S58" s="59"/>
      <c r="T58" s="59"/>
      <c r="U58" s="59"/>
      <c r="V58" s="59" t="str">
        <f>IF(Table15[[#This Row],[Käsittelyjen määrä vuodessa tai kasvukaudessa (minimi - maksimi)]]="","", Table15[[#This Row],[Käsittelyjen määrä vuodessa tai kasvukaudessa (minimi - maksimi)]])</f>
        <v/>
      </c>
      <c r="W58" s="59" t="str">
        <f>IF(Table15[[#This Row],[Käsittelyjen väliin jäävä vähimmäisaika (vrk)]]="", "",Table15[[#This Row],[Käsittelyjen väliin jäävä vähimmäisaika (vrk)]])</f>
        <v/>
      </c>
      <c r="X5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8" s="59" t="str">
        <f>IF(Table15[[#This Row],[Vesimäärä (Minimi-maksimi, l/ha)]]="", "", Table15[[#This Row],[Vesimäärä (Minimi-maksimi, l/ha)]])</f>
        <v/>
      </c>
      <c r="Z58" s="59" t="str">
        <f>IF(Table15[[#This Row],[Varoaika (vrk)]]="", "", Table15[[#This Row],[Varoaika (vrk)]])</f>
        <v/>
      </c>
      <c r="AA58" s="59"/>
      <c r="AB58" s="57" t="str">
        <f>IF(Table15[[#This Row],[Muutos edelliseen lupaan (X)]]="", "",Table15[[#This Row],[Muutos edelliseen lupaan (X)]])</f>
        <v/>
      </c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</row>
    <row r="59" spans="1:59" x14ac:dyDescent="0.3">
      <c r="A5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9" s="61"/>
      <c r="C59" s="62"/>
      <c r="D59" s="61"/>
      <c r="E59" s="61"/>
      <c r="F59" s="61"/>
      <c r="G59" s="61"/>
      <c r="H59" s="61"/>
      <c r="I59" s="61"/>
      <c r="J59" s="61"/>
      <c r="K59" s="61"/>
      <c r="L59" s="61"/>
      <c r="M59" s="55"/>
      <c r="N59" s="57"/>
      <c r="O59" s="44"/>
      <c r="P59" s="61" t="str">
        <f>IF(Table15[[#This Row],[GAP Numero]]="", "", Table15[[#This Row],[GAP Numero]])</f>
        <v/>
      </c>
      <c r="Q59" s="58"/>
      <c r="R59" s="59"/>
      <c r="S59" s="59"/>
      <c r="T59" s="59"/>
      <c r="U59" s="59"/>
      <c r="V59" s="59" t="str">
        <f>IF(Table15[[#This Row],[Käsittelyjen määrä vuodessa tai kasvukaudessa (minimi - maksimi)]]="","", Table15[[#This Row],[Käsittelyjen määrä vuodessa tai kasvukaudessa (minimi - maksimi)]])</f>
        <v/>
      </c>
      <c r="W59" s="59" t="str">
        <f>IF(Table15[[#This Row],[Käsittelyjen väliin jäävä vähimmäisaika (vrk)]]="", "",Table15[[#This Row],[Käsittelyjen väliin jäävä vähimmäisaika (vrk)]])</f>
        <v/>
      </c>
      <c r="X5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9" s="59" t="str">
        <f>IF(Table15[[#This Row],[Vesimäärä (Minimi-maksimi, l/ha)]]="", "", Table15[[#This Row],[Vesimäärä (Minimi-maksimi, l/ha)]])</f>
        <v/>
      </c>
      <c r="Z59" s="59" t="str">
        <f>IF(Table15[[#This Row],[Varoaika (vrk)]]="", "", Table15[[#This Row],[Varoaika (vrk)]])</f>
        <v/>
      </c>
      <c r="AA59" s="59"/>
      <c r="AB59" s="57" t="str">
        <f>IF(Table15[[#This Row],[Muutos edelliseen lupaan (X)]]="", "",Table15[[#This Row],[Muutos edelliseen lupaan (X)]])</f>
        <v/>
      </c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</row>
    <row r="60" spans="1:59" x14ac:dyDescent="0.3">
      <c r="A6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0" s="61"/>
      <c r="C60" s="62"/>
      <c r="D60" s="61"/>
      <c r="E60" s="61"/>
      <c r="F60" s="61"/>
      <c r="G60" s="61"/>
      <c r="H60" s="61"/>
      <c r="I60" s="61"/>
      <c r="J60" s="61"/>
      <c r="K60" s="61"/>
      <c r="L60" s="61"/>
      <c r="M60" s="55"/>
      <c r="N60" s="57"/>
      <c r="O60" s="44"/>
      <c r="P60" s="61" t="str">
        <f>IF(Table15[[#This Row],[GAP Numero]]="", "", Table15[[#This Row],[GAP Numero]])</f>
        <v/>
      </c>
      <c r="Q60" s="58"/>
      <c r="R60" s="59"/>
      <c r="S60" s="59"/>
      <c r="T60" s="59"/>
      <c r="U60" s="59"/>
      <c r="V60" s="59" t="str">
        <f>IF(Table15[[#This Row],[Käsittelyjen määrä vuodessa tai kasvukaudessa (minimi - maksimi)]]="","", Table15[[#This Row],[Käsittelyjen määrä vuodessa tai kasvukaudessa (minimi - maksimi)]])</f>
        <v/>
      </c>
      <c r="W60" s="59" t="str">
        <f>IF(Table15[[#This Row],[Käsittelyjen väliin jäävä vähimmäisaika (vrk)]]="", "",Table15[[#This Row],[Käsittelyjen väliin jäävä vähimmäisaika (vrk)]])</f>
        <v/>
      </c>
      <c r="X6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0" s="59" t="str">
        <f>IF(Table15[[#This Row],[Vesimäärä (Minimi-maksimi, l/ha)]]="", "", Table15[[#This Row],[Vesimäärä (Minimi-maksimi, l/ha)]])</f>
        <v/>
      </c>
      <c r="Z60" s="59" t="str">
        <f>IF(Table15[[#This Row],[Varoaika (vrk)]]="", "", Table15[[#This Row],[Varoaika (vrk)]])</f>
        <v/>
      </c>
      <c r="AA60" s="59"/>
      <c r="AB60" s="57" t="str">
        <f>IF(Table15[[#This Row],[Muutos edelliseen lupaan (X)]]="", "",Table15[[#This Row],[Muutos edelliseen lupaan (X)]])</f>
        <v/>
      </c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</row>
    <row r="61" spans="1:59" x14ac:dyDescent="0.3">
      <c r="A6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1" s="61"/>
      <c r="C61" s="62"/>
      <c r="D61" s="61"/>
      <c r="E61" s="61"/>
      <c r="F61" s="61"/>
      <c r="G61" s="61"/>
      <c r="H61" s="61"/>
      <c r="I61" s="61"/>
      <c r="J61" s="61"/>
      <c r="K61" s="61"/>
      <c r="L61" s="61"/>
      <c r="M61" s="55"/>
      <c r="N61" s="57"/>
      <c r="O61" s="44"/>
      <c r="P61" s="61" t="str">
        <f>IF(Table15[[#This Row],[GAP Numero]]="", "", Table15[[#This Row],[GAP Numero]])</f>
        <v/>
      </c>
      <c r="Q61" s="58"/>
      <c r="R61" s="59"/>
      <c r="S61" s="59"/>
      <c r="T61" s="59"/>
      <c r="U61" s="59"/>
      <c r="V61" s="59" t="str">
        <f>IF(Table15[[#This Row],[Käsittelyjen määrä vuodessa tai kasvukaudessa (minimi - maksimi)]]="","", Table15[[#This Row],[Käsittelyjen määrä vuodessa tai kasvukaudessa (minimi - maksimi)]])</f>
        <v/>
      </c>
      <c r="W61" s="59" t="str">
        <f>IF(Table15[[#This Row],[Käsittelyjen väliin jäävä vähimmäisaika (vrk)]]="", "",Table15[[#This Row],[Käsittelyjen väliin jäävä vähimmäisaika (vrk)]])</f>
        <v/>
      </c>
      <c r="X6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1" s="59" t="str">
        <f>IF(Table15[[#This Row],[Vesimäärä (Minimi-maksimi, l/ha)]]="", "", Table15[[#This Row],[Vesimäärä (Minimi-maksimi, l/ha)]])</f>
        <v/>
      </c>
      <c r="Z61" s="59" t="str">
        <f>IF(Table15[[#This Row],[Varoaika (vrk)]]="", "", Table15[[#This Row],[Varoaika (vrk)]])</f>
        <v/>
      </c>
      <c r="AA61" s="59"/>
      <c r="AB61" s="57" t="str">
        <f>IF(Table15[[#This Row],[Muutos edelliseen lupaan (X)]]="", "",Table15[[#This Row],[Muutos edelliseen lupaan (X)]])</f>
        <v/>
      </c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</row>
    <row r="62" spans="1:59" x14ac:dyDescent="0.3">
      <c r="A6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2" s="61"/>
      <c r="C62" s="62"/>
      <c r="D62" s="61"/>
      <c r="E62" s="61"/>
      <c r="F62" s="61"/>
      <c r="G62" s="61"/>
      <c r="H62" s="61"/>
      <c r="I62" s="61"/>
      <c r="J62" s="61"/>
      <c r="K62" s="61"/>
      <c r="L62" s="61"/>
      <c r="M62" s="55"/>
      <c r="N62" s="57"/>
      <c r="O62" s="44"/>
      <c r="P62" s="61" t="str">
        <f>IF(Table15[[#This Row],[GAP Numero]]="", "", Table15[[#This Row],[GAP Numero]])</f>
        <v/>
      </c>
      <c r="Q62" s="58"/>
      <c r="R62" s="59"/>
      <c r="S62" s="59"/>
      <c r="T62" s="59"/>
      <c r="U62" s="59"/>
      <c r="V62" s="59" t="str">
        <f>IF(Table15[[#This Row],[Käsittelyjen määrä vuodessa tai kasvukaudessa (minimi - maksimi)]]="","", Table15[[#This Row],[Käsittelyjen määrä vuodessa tai kasvukaudessa (minimi - maksimi)]])</f>
        <v/>
      </c>
      <c r="W62" s="59" t="str">
        <f>IF(Table15[[#This Row],[Käsittelyjen väliin jäävä vähimmäisaika (vrk)]]="", "",Table15[[#This Row],[Käsittelyjen väliin jäävä vähimmäisaika (vrk)]])</f>
        <v/>
      </c>
      <c r="X6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2" s="59" t="str">
        <f>IF(Table15[[#This Row],[Vesimäärä (Minimi-maksimi, l/ha)]]="", "", Table15[[#This Row],[Vesimäärä (Minimi-maksimi, l/ha)]])</f>
        <v/>
      </c>
      <c r="Z62" s="59" t="str">
        <f>IF(Table15[[#This Row],[Varoaika (vrk)]]="", "", Table15[[#This Row],[Varoaika (vrk)]])</f>
        <v/>
      </c>
      <c r="AA62" s="59"/>
      <c r="AB62" s="57" t="str">
        <f>IF(Table15[[#This Row],[Muutos edelliseen lupaan (X)]]="", "",Table15[[#This Row],[Muutos edelliseen lupaan (X)]])</f>
        <v/>
      </c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</row>
    <row r="63" spans="1:59" x14ac:dyDescent="0.3">
      <c r="A6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3" s="61"/>
      <c r="C63" s="62"/>
      <c r="D63" s="61"/>
      <c r="E63" s="61"/>
      <c r="F63" s="61"/>
      <c r="G63" s="61"/>
      <c r="H63" s="61"/>
      <c r="I63" s="61"/>
      <c r="J63" s="61"/>
      <c r="K63" s="61"/>
      <c r="L63" s="61"/>
      <c r="M63" s="55"/>
      <c r="N63" s="57"/>
      <c r="O63" s="44"/>
      <c r="P63" s="61" t="str">
        <f>IF(Table15[[#This Row],[GAP Numero]]="", "", Table15[[#This Row],[GAP Numero]])</f>
        <v/>
      </c>
      <c r="Q63" s="58"/>
      <c r="R63" s="59"/>
      <c r="S63" s="59"/>
      <c r="T63" s="59"/>
      <c r="U63" s="59"/>
      <c r="V63" s="59" t="str">
        <f>IF(Table15[[#This Row],[Käsittelyjen määrä vuodessa tai kasvukaudessa (minimi - maksimi)]]="","", Table15[[#This Row],[Käsittelyjen määrä vuodessa tai kasvukaudessa (minimi - maksimi)]])</f>
        <v/>
      </c>
      <c r="W63" s="59" t="str">
        <f>IF(Table15[[#This Row],[Käsittelyjen väliin jäävä vähimmäisaika (vrk)]]="", "",Table15[[#This Row],[Käsittelyjen väliin jäävä vähimmäisaika (vrk)]])</f>
        <v/>
      </c>
      <c r="X6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3" s="59" t="str">
        <f>IF(Table15[[#This Row],[Vesimäärä (Minimi-maksimi, l/ha)]]="", "", Table15[[#This Row],[Vesimäärä (Minimi-maksimi, l/ha)]])</f>
        <v/>
      </c>
      <c r="Z63" s="59" t="str">
        <f>IF(Table15[[#This Row],[Varoaika (vrk)]]="", "", Table15[[#This Row],[Varoaika (vrk)]])</f>
        <v/>
      </c>
      <c r="AA63" s="59"/>
      <c r="AB63" s="57" t="str">
        <f>IF(Table15[[#This Row],[Muutos edelliseen lupaan (X)]]="", "",Table15[[#This Row],[Muutos edelliseen lupaan (X)]])</f>
        <v/>
      </c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</row>
    <row r="64" spans="1:59" x14ac:dyDescent="0.3">
      <c r="A6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4" s="61"/>
      <c r="C64" s="62"/>
      <c r="D64" s="61"/>
      <c r="E64" s="61"/>
      <c r="F64" s="61"/>
      <c r="G64" s="61"/>
      <c r="H64" s="61"/>
      <c r="I64" s="61"/>
      <c r="J64" s="61"/>
      <c r="K64" s="61"/>
      <c r="L64" s="61"/>
      <c r="M64" s="55"/>
      <c r="N64" s="57"/>
      <c r="O64" s="44"/>
      <c r="P64" s="61" t="str">
        <f>IF(Table15[[#This Row],[GAP Numero]]="", "", Table15[[#This Row],[GAP Numero]])</f>
        <v/>
      </c>
      <c r="Q64" s="58"/>
      <c r="R64" s="59"/>
      <c r="S64" s="59"/>
      <c r="T64" s="59"/>
      <c r="U64" s="59"/>
      <c r="V64" s="59" t="str">
        <f>IF(Table15[[#This Row],[Käsittelyjen määrä vuodessa tai kasvukaudessa (minimi - maksimi)]]="","", Table15[[#This Row],[Käsittelyjen määrä vuodessa tai kasvukaudessa (minimi - maksimi)]])</f>
        <v/>
      </c>
      <c r="W64" s="59" t="str">
        <f>IF(Table15[[#This Row],[Käsittelyjen väliin jäävä vähimmäisaika (vrk)]]="", "",Table15[[#This Row],[Käsittelyjen väliin jäävä vähimmäisaika (vrk)]])</f>
        <v/>
      </c>
      <c r="X6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4" s="59" t="str">
        <f>IF(Table15[[#This Row],[Vesimäärä (Minimi-maksimi, l/ha)]]="", "", Table15[[#This Row],[Vesimäärä (Minimi-maksimi, l/ha)]])</f>
        <v/>
      </c>
      <c r="Z64" s="59" t="str">
        <f>IF(Table15[[#This Row],[Varoaika (vrk)]]="", "", Table15[[#This Row],[Varoaika (vrk)]])</f>
        <v/>
      </c>
      <c r="AA64" s="59"/>
      <c r="AB64" s="57" t="str">
        <f>IF(Table15[[#This Row],[Muutos edelliseen lupaan (X)]]="", "",Table15[[#This Row],[Muutos edelliseen lupaan (X)]])</f>
        <v/>
      </c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</row>
    <row r="65" spans="1:59" x14ac:dyDescent="0.3">
      <c r="A6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5" s="61"/>
      <c r="C65" s="62"/>
      <c r="D65" s="61"/>
      <c r="E65" s="61"/>
      <c r="F65" s="61"/>
      <c r="G65" s="61"/>
      <c r="H65" s="61"/>
      <c r="I65" s="61"/>
      <c r="J65" s="61"/>
      <c r="K65" s="61"/>
      <c r="L65" s="61"/>
      <c r="M65" s="55"/>
      <c r="N65" s="57"/>
      <c r="O65" s="44"/>
      <c r="P65" s="61" t="str">
        <f>IF(Table15[[#This Row],[GAP Numero]]="", "", Table15[[#This Row],[GAP Numero]])</f>
        <v/>
      </c>
      <c r="Q65" s="58"/>
      <c r="R65" s="59"/>
      <c r="S65" s="59"/>
      <c r="T65" s="59"/>
      <c r="U65" s="59"/>
      <c r="V65" s="59" t="str">
        <f>IF(Table15[[#This Row],[Käsittelyjen määrä vuodessa tai kasvukaudessa (minimi - maksimi)]]="","", Table15[[#This Row],[Käsittelyjen määrä vuodessa tai kasvukaudessa (minimi - maksimi)]])</f>
        <v/>
      </c>
      <c r="W65" s="59" t="str">
        <f>IF(Table15[[#This Row],[Käsittelyjen väliin jäävä vähimmäisaika (vrk)]]="", "",Table15[[#This Row],[Käsittelyjen väliin jäävä vähimmäisaika (vrk)]])</f>
        <v/>
      </c>
      <c r="X6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5" s="59" t="str">
        <f>IF(Table15[[#This Row],[Vesimäärä (Minimi-maksimi, l/ha)]]="", "", Table15[[#This Row],[Vesimäärä (Minimi-maksimi, l/ha)]])</f>
        <v/>
      </c>
      <c r="Z65" s="59" t="str">
        <f>IF(Table15[[#This Row],[Varoaika (vrk)]]="", "", Table15[[#This Row],[Varoaika (vrk)]])</f>
        <v/>
      </c>
      <c r="AA65" s="59"/>
      <c r="AB65" s="57" t="str">
        <f>IF(Table15[[#This Row],[Muutos edelliseen lupaan (X)]]="", "",Table15[[#This Row],[Muutos edelliseen lupaan (X)]])</f>
        <v/>
      </c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</row>
    <row r="66" spans="1:59" x14ac:dyDescent="0.3">
      <c r="A6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6" s="61"/>
      <c r="C66" s="62"/>
      <c r="D66" s="61"/>
      <c r="E66" s="61"/>
      <c r="F66" s="61"/>
      <c r="G66" s="61"/>
      <c r="H66" s="61"/>
      <c r="I66" s="61"/>
      <c r="J66" s="61"/>
      <c r="K66" s="61"/>
      <c r="L66" s="61"/>
      <c r="M66" s="55"/>
      <c r="N66" s="57"/>
      <c r="O66" s="44"/>
      <c r="P66" s="61" t="str">
        <f>IF(Table15[[#This Row],[GAP Numero]]="", "", Table15[[#This Row],[GAP Numero]])</f>
        <v/>
      </c>
      <c r="Q66" s="58"/>
      <c r="R66" s="59"/>
      <c r="S66" s="59"/>
      <c r="T66" s="59"/>
      <c r="U66" s="59"/>
      <c r="V66" s="59" t="str">
        <f>IF(Table15[[#This Row],[Käsittelyjen määrä vuodessa tai kasvukaudessa (minimi - maksimi)]]="","", Table15[[#This Row],[Käsittelyjen määrä vuodessa tai kasvukaudessa (minimi - maksimi)]])</f>
        <v/>
      </c>
      <c r="W66" s="59" t="str">
        <f>IF(Table15[[#This Row],[Käsittelyjen väliin jäävä vähimmäisaika (vrk)]]="", "",Table15[[#This Row],[Käsittelyjen väliin jäävä vähimmäisaika (vrk)]])</f>
        <v/>
      </c>
      <c r="X6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6" s="59" t="str">
        <f>IF(Table15[[#This Row],[Vesimäärä (Minimi-maksimi, l/ha)]]="", "", Table15[[#This Row],[Vesimäärä (Minimi-maksimi, l/ha)]])</f>
        <v/>
      </c>
      <c r="Z66" s="59" t="str">
        <f>IF(Table15[[#This Row],[Varoaika (vrk)]]="", "", Table15[[#This Row],[Varoaika (vrk)]])</f>
        <v/>
      </c>
      <c r="AA66" s="59"/>
      <c r="AB66" s="57" t="str">
        <f>IF(Table15[[#This Row],[Muutos edelliseen lupaan (X)]]="", "",Table15[[#This Row],[Muutos edelliseen lupaan (X)]])</f>
        <v/>
      </c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</row>
    <row r="67" spans="1:59" x14ac:dyDescent="0.3">
      <c r="A6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7" s="61"/>
      <c r="C67" s="62"/>
      <c r="D67" s="61"/>
      <c r="E67" s="61"/>
      <c r="F67" s="61"/>
      <c r="G67" s="61"/>
      <c r="H67" s="61"/>
      <c r="I67" s="61"/>
      <c r="J67" s="61"/>
      <c r="K67" s="61"/>
      <c r="L67" s="61"/>
      <c r="M67" s="55"/>
      <c r="N67" s="57"/>
      <c r="O67" s="44"/>
      <c r="P67" s="61" t="str">
        <f>IF(Table15[[#This Row],[GAP Numero]]="", "", Table15[[#This Row],[GAP Numero]])</f>
        <v/>
      </c>
      <c r="Q67" s="58"/>
      <c r="R67" s="59"/>
      <c r="S67" s="59"/>
      <c r="T67" s="59"/>
      <c r="U67" s="59"/>
      <c r="V67" s="59" t="str">
        <f>IF(Table15[[#This Row],[Käsittelyjen määrä vuodessa tai kasvukaudessa (minimi - maksimi)]]="","", Table15[[#This Row],[Käsittelyjen määrä vuodessa tai kasvukaudessa (minimi - maksimi)]])</f>
        <v/>
      </c>
      <c r="W67" s="59" t="str">
        <f>IF(Table15[[#This Row],[Käsittelyjen väliin jäävä vähimmäisaika (vrk)]]="", "",Table15[[#This Row],[Käsittelyjen väliin jäävä vähimmäisaika (vrk)]])</f>
        <v/>
      </c>
      <c r="X6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7" s="59" t="str">
        <f>IF(Table15[[#This Row],[Vesimäärä (Minimi-maksimi, l/ha)]]="", "", Table15[[#This Row],[Vesimäärä (Minimi-maksimi, l/ha)]])</f>
        <v/>
      </c>
      <c r="Z67" s="59" t="str">
        <f>IF(Table15[[#This Row],[Varoaika (vrk)]]="", "", Table15[[#This Row],[Varoaika (vrk)]])</f>
        <v/>
      </c>
      <c r="AA67" s="59"/>
      <c r="AB67" s="57" t="str">
        <f>IF(Table15[[#This Row],[Muutos edelliseen lupaan (X)]]="", "",Table15[[#This Row],[Muutos edelliseen lupaan (X)]])</f>
        <v/>
      </c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</row>
    <row r="68" spans="1:59" x14ac:dyDescent="0.3">
      <c r="A6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8" s="61"/>
      <c r="C68" s="62"/>
      <c r="D68" s="61"/>
      <c r="E68" s="61"/>
      <c r="F68" s="61"/>
      <c r="G68" s="61"/>
      <c r="H68" s="61"/>
      <c r="I68" s="61"/>
      <c r="J68" s="61"/>
      <c r="K68" s="61"/>
      <c r="L68" s="61"/>
      <c r="M68" s="55"/>
      <c r="N68" s="57"/>
      <c r="O68" s="44"/>
      <c r="P68" s="61" t="str">
        <f>IF(Table15[[#This Row],[GAP Numero]]="", "", Table15[[#This Row],[GAP Numero]])</f>
        <v/>
      </c>
      <c r="Q68" s="58"/>
      <c r="R68" s="59"/>
      <c r="S68" s="59"/>
      <c r="T68" s="59"/>
      <c r="U68" s="59"/>
      <c r="V68" s="59" t="str">
        <f>IF(Table15[[#This Row],[Käsittelyjen määrä vuodessa tai kasvukaudessa (minimi - maksimi)]]="","", Table15[[#This Row],[Käsittelyjen määrä vuodessa tai kasvukaudessa (minimi - maksimi)]])</f>
        <v/>
      </c>
      <c r="W68" s="59" t="str">
        <f>IF(Table15[[#This Row],[Käsittelyjen väliin jäävä vähimmäisaika (vrk)]]="", "",Table15[[#This Row],[Käsittelyjen väliin jäävä vähimmäisaika (vrk)]])</f>
        <v/>
      </c>
      <c r="X6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8" s="59" t="str">
        <f>IF(Table15[[#This Row],[Vesimäärä (Minimi-maksimi, l/ha)]]="", "", Table15[[#This Row],[Vesimäärä (Minimi-maksimi, l/ha)]])</f>
        <v/>
      </c>
      <c r="Z68" s="59" t="str">
        <f>IF(Table15[[#This Row],[Varoaika (vrk)]]="", "", Table15[[#This Row],[Varoaika (vrk)]])</f>
        <v/>
      </c>
      <c r="AA68" s="59"/>
      <c r="AB68" s="57" t="str">
        <f>IF(Table15[[#This Row],[Muutos edelliseen lupaan (X)]]="", "",Table15[[#This Row],[Muutos edelliseen lupaan (X)]])</f>
        <v/>
      </c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</row>
    <row r="69" spans="1:59" x14ac:dyDescent="0.3">
      <c r="A6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9" s="61"/>
      <c r="C69" s="62"/>
      <c r="D69" s="61"/>
      <c r="E69" s="61"/>
      <c r="F69" s="61"/>
      <c r="G69" s="61"/>
      <c r="H69" s="61"/>
      <c r="I69" s="61"/>
      <c r="J69" s="61"/>
      <c r="K69" s="61"/>
      <c r="L69" s="61"/>
      <c r="M69" s="55"/>
      <c r="N69" s="57"/>
      <c r="O69" s="44"/>
      <c r="P69" s="61" t="str">
        <f>IF(Table15[[#This Row],[GAP Numero]]="", "", Table15[[#This Row],[GAP Numero]])</f>
        <v/>
      </c>
      <c r="Q69" s="58"/>
      <c r="R69" s="59"/>
      <c r="S69" s="59"/>
      <c r="T69" s="59"/>
      <c r="U69" s="59"/>
      <c r="V69" s="59" t="str">
        <f>IF(Table15[[#This Row],[Käsittelyjen määrä vuodessa tai kasvukaudessa (minimi - maksimi)]]="","", Table15[[#This Row],[Käsittelyjen määrä vuodessa tai kasvukaudessa (minimi - maksimi)]])</f>
        <v/>
      </c>
      <c r="W69" s="59" t="str">
        <f>IF(Table15[[#This Row],[Käsittelyjen väliin jäävä vähimmäisaika (vrk)]]="", "",Table15[[#This Row],[Käsittelyjen väliin jäävä vähimmäisaika (vrk)]])</f>
        <v/>
      </c>
      <c r="X6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9" s="59" t="str">
        <f>IF(Table15[[#This Row],[Vesimäärä (Minimi-maksimi, l/ha)]]="", "", Table15[[#This Row],[Vesimäärä (Minimi-maksimi, l/ha)]])</f>
        <v/>
      </c>
      <c r="Z69" s="59" t="str">
        <f>IF(Table15[[#This Row],[Varoaika (vrk)]]="", "", Table15[[#This Row],[Varoaika (vrk)]])</f>
        <v/>
      </c>
      <c r="AA69" s="59"/>
      <c r="AB69" s="57" t="str">
        <f>IF(Table15[[#This Row],[Muutos edelliseen lupaan (X)]]="", "",Table15[[#This Row],[Muutos edelliseen lupaan (X)]])</f>
        <v/>
      </c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</row>
    <row r="70" spans="1:59" x14ac:dyDescent="0.3">
      <c r="A7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0" s="61"/>
      <c r="C70" s="62"/>
      <c r="D70" s="61"/>
      <c r="E70" s="61"/>
      <c r="F70" s="61"/>
      <c r="G70" s="61"/>
      <c r="H70" s="61"/>
      <c r="I70" s="61"/>
      <c r="J70" s="61"/>
      <c r="K70" s="61"/>
      <c r="L70" s="61"/>
      <c r="M70" s="55"/>
      <c r="N70" s="57"/>
      <c r="O70" s="44"/>
      <c r="P70" s="61" t="str">
        <f>IF(Table15[[#This Row],[GAP Numero]]="", "", Table15[[#This Row],[GAP Numero]])</f>
        <v/>
      </c>
      <c r="Q70" s="58"/>
      <c r="R70" s="59"/>
      <c r="S70" s="59"/>
      <c r="T70" s="59"/>
      <c r="U70" s="59"/>
      <c r="V70" s="59" t="str">
        <f>IF(Table15[[#This Row],[Käsittelyjen määrä vuodessa tai kasvukaudessa (minimi - maksimi)]]="","", Table15[[#This Row],[Käsittelyjen määrä vuodessa tai kasvukaudessa (minimi - maksimi)]])</f>
        <v/>
      </c>
      <c r="W70" s="59" t="str">
        <f>IF(Table15[[#This Row],[Käsittelyjen väliin jäävä vähimmäisaika (vrk)]]="", "",Table15[[#This Row],[Käsittelyjen väliin jäävä vähimmäisaika (vrk)]])</f>
        <v/>
      </c>
      <c r="X7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0" s="59" t="str">
        <f>IF(Table15[[#This Row],[Vesimäärä (Minimi-maksimi, l/ha)]]="", "", Table15[[#This Row],[Vesimäärä (Minimi-maksimi, l/ha)]])</f>
        <v/>
      </c>
      <c r="Z70" s="59" t="str">
        <f>IF(Table15[[#This Row],[Varoaika (vrk)]]="", "", Table15[[#This Row],[Varoaika (vrk)]])</f>
        <v/>
      </c>
      <c r="AA70" s="59"/>
      <c r="AB70" s="57" t="str">
        <f>IF(Table15[[#This Row],[Muutos edelliseen lupaan (X)]]="", "",Table15[[#This Row],[Muutos edelliseen lupaan (X)]])</f>
        <v/>
      </c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</row>
    <row r="71" spans="1:59" x14ac:dyDescent="0.3">
      <c r="A7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1" s="61"/>
      <c r="C71" s="62"/>
      <c r="D71" s="61"/>
      <c r="E71" s="61"/>
      <c r="F71" s="61"/>
      <c r="G71" s="61"/>
      <c r="H71" s="61"/>
      <c r="I71" s="61"/>
      <c r="J71" s="61"/>
      <c r="K71" s="61"/>
      <c r="L71" s="61"/>
      <c r="M71" s="55"/>
      <c r="N71" s="57"/>
      <c r="O71" s="44"/>
      <c r="P71" s="61" t="str">
        <f>IF(Table15[[#This Row],[GAP Numero]]="", "", Table15[[#This Row],[GAP Numero]])</f>
        <v/>
      </c>
      <c r="Q71" s="58"/>
      <c r="R71" s="59"/>
      <c r="S71" s="59"/>
      <c r="T71" s="59"/>
      <c r="U71" s="59"/>
      <c r="V71" s="59" t="str">
        <f>IF(Table15[[#This Row],[Käsittelyjen määrä vuodessa tai kasvukaudessa (minimi - maksimi)]]="","", Table15[[#This Row],[Käsittelyjen määrä vuodessa tai kasvukaudessa (minimi - maksimi)]])</f>
        <v/>
      </c>
      <c r="W71" s="59" t="str">
        <f>IF(Table15[[#This Row],[Käsittelyjen väliin jäävä vähimmäisaika (vrk)]]="", "",Table15[[#This Row],[Käsittelyjen väliin jäävä vähimmäisaika (vrk)]])</f>
        <v/>
      </c>
      <c r="X7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1" s="59" t="str">
        <f>IF(Table15[[#This Row],[Vesimäärä (Minimi-maksimi, l/ha)]]="", "", Table15[[#This Row],[Vesimäärä (Minimi-maksimi, l/ha)]])</f>
        <v/>
      </c>
      <c r="Z71" s="59" t="str">
        <f>IF(Table15[[#This Row],[Varoaika (vrk)]]="", "", Table15[[#This Row],[Varoaika (vrk)]])</f>
        <v/>
      </c>
      <c r="AA71" s="59"/>
      <c r="AB71" s="57" t="str">
        <f>IF(Table15[[#This Row],[Muutos edelliseen lupaan (X)]]="", "",Table15[[#This Row],[Muutos edelliseen lupaan (X)]])</f>
        <v/>
      </c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</row>
    <row r="72" spans="1:59" x14ac:dyDescent="0.3">
      <c r="A7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2" s="61"/>
      <c r="C72" s="62"/>
      <c r="D72" s="61"/>
      <c r="E72" s="61"/>
      <c r="F72" s="61"/>
      <c r="G72" s="61"/>
      <c r="H72" s="61"/>
      <c r="I72" s="61"/>
      <c r="J72" s="61"/>
      <c r="K72" s="61"/>
      <c r="L72" s="61"/>
      <c r="M72" s="55"/>
      <c r="N72" s="57"/>
      <c r="O72" s="44"/>
      <c r="P72" s="61" t="str">
        <f>IF(Table15[[#This Row],[GAP Numero]]="", "", Table15[[#This Row],[GAP Numero]])</f>
        <v/>
      </c>
      <c r="Q72" s="58"/>
      <c r="R72" s="59"/>
      <c r="S72" s="59"/>
      <c r="T72" s="59"/>
      <c r="U72" s="59"/>
      <c r="V72" s="59" t="str">
        <f>IF(Table15[[#This Row],[Käsittelyjen määrä vuodessa tai kasvukaudessa (minimi - maksimi)]]="","", Table15[[#This Row],[Käsittelyjen määrä vuodessa tai kasvukaudessa (minimi - maksimi)]])</f>
        <v/>
      </c>
      <c r="W72" s="59" t="str">
        <f>IF(Table15[[#This Row],[Käsittelyjen väliin jäävä vähimmäisaika (vrk)]]="", "",Table15[[#This Row],[Käsittelyjen väliin jäävä vähimmäisaika (vrk)]])</f>
        <v/>
      </c>
      <c r="X7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2" s="59" t="str">
        <f>IF(Table15[[#This Row],[Vesimäärä (Minimi-maksimi, l/ha)]]="", "", Table15[[#This Row],[Vesimäärä (Minimi-maksimi, l/ha)]])</f>
        <v/>
      </c>
      <c r="Z72" s="59" t="str">
        <f>IF(Table15[[#This Row],[Varoaika (vrk)]]="", "", Table15[[#This Row],[Varoaika (vrk)]])</f>
        <v/>
      </c>
      <c r="AA72" s="59"/>
      <c r="AB72" s="57" t="str">
        <f>IF(Table15[[#This Row],[Muutos edelliseen lupaan (X)]]="", "",Table15[[#This Row],[Muutos edelliseen lupaan (X)]])</f>
        <v/>
      </c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</row>
    <row r="73" spans="1:59" x14ac:dyDescent="0.3">
      <c r="A7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3" s="61"/>
      <c r="C73" s="62"/>
      <c r="D73" s="61"/>
      <c r="E73" s="61"/>
      <c r="F73" s="61"/>
      <c r="G73" s="61"/>
      <c r="H73" s="61"/>
      <c r="I73" s="61"/>
      <c r="J73" s="61"/>
      <c r="K73" s="61"/>
      <c r="L73" s="61"/>
      <c r="M73" s="55"/>
      <c r="N73" s="57"/>
      <c r="O73" s="44"/>
      <c r="P73" s="61" t="str">
        <f>IF(Table15[[#This Row],[GAP Numero]]="", "", Table15[[#This Row],[GAP Numero]])</f>
        <v/>
      </c>
      <c r="Q73" s="58"/>
      <c r="R73" s="59"/>
      <c r="S73" s="59"/>
      <c r="T73" s="59"/>
      <c r="U73" s="59"/>
      <c r="V73" s="59" t="str">
        <f>IF(Table15[[#This Row],[Käsittelyjen määrä vuodessa tai kasvukaudessa (minimi - maksimi)]]="","", Table15[[#This Row],[Käsittelyjen määrä vuodessa tai kasvukaudessa (minimi - maksimi)]])</f>
        <v/>
      </c>
      <c r="W73" s="59" t="str">
        <f>IF(Table15[[#This Row],[Käsittelyjen väliin jäävä vähimmäisaika (vrk)]]="", "",Table15[[#This Row],[Käsittelyjen väliin jäävä vähimmäisaika (vrk)]])</f>
        <v/>
      </c>
      <c r="X7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3" s="59" t="str">
        <f>IF(Table15[[#This Row],[Vesimäärä (Minimi-maksimi, l/ha)]]="", "", Table15[[#This Row],[Vesimäärä (Minimi-maksimi, l/ha)]])</f>
        <v/>
      </c>
      <c r="Z73" s="59" t="str">
        <f>IF(Table15[[#This Row],[Varoaika (vrk)]]="", "", Table15[[#This Row],[Varoaika (vrk)]])</f>
        <v/>
      </c>
      <c r="AA73" s="59"/>
      <c r="AB73" s="57" t="str">
        <f>IF(Table15[[#This Row],[Muutos edelliseen lupaan (X)]]="", "",Table15[[#This Row],[Muutos edelliseen lupaan (X)]])</f>
        <v/>
      </c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</row>
    <row r="74" spans="1:59" x14ac:dyDescent="0.3">
      <c r="A7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4" s="61"/>
      <c r="C74" s="62"/>
      <c r="D74" s="61"/>
      <c r="E74" s="61"/>
      <c r="F74" s="61"/>
      <c r="G74" s="61"/>
      <c r="H74" s="61"/>
      <c r="I74" s="61"/>
      <c r="J74" s="61"/>
      <c r="K74" s="61"/>
      <c r="L74" s="61"/>
      <c r="M74" s="55"/>
      <c r="N74" s="57"/>
      <c r="O74" s="44"/>
      <c r="P74" s="61" t="str">
        <f>IF(Table15[[#This Row],[GAP Numero]]="", "", Table15[[#This Row],[GAP Numero]])</f>
        <v/>
      </c>
      <c r="Q74" s="58"/>
      <c r="R74" s="59"/>
      <c r="S74" s="59"/>
      <c r="T74" s="59"/>
      <c r="U74" s="59"/>
      <c r="V74" s="59" t="str">
        <f>IF(Table15[[#This Row],[Käsittelyjen määrä vuodessa tai kasvukaudessa (minimi - maksimi)]]="","", Table15[[#This Row],[Käsittelyjen määrä vuodessa tai kasvukaudessa (minimi - maksimi)]])</f>
        <v/>
      </c>
      <c r="W74" s="59" t="str">
        <f>IF(Table15[[#This Row],[Käsittelyjen väliin jäävä vähimmäisaika (vrk)]]="", "",Table15[[#This Row],[Käsittelyjen väliin jäävä vähimmäisaika (vrk)]])</f>
        <v/>
      </c>
      <c r="X7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4" s="59" t="str">
        <f>IF(Table15[[#This Row],[Vesimäärä (Minimi-maksimi, l/ha)]]="", "", Table15[[#This Row],[Vesimäärä (Minimi-maksimi, l/ha)]])</f>
        <v/>
      </c>
      <c r="Z74" s="59" t="str">
        <f>IF(Table15[[#This Row],[Varoaika (vrk)]]="", "", Table15[[#This Row],[Varoaika (vrk)]])</f>
        <v/>
      </c>
      <c r="AA74" s="59"/>
      <c r="AB74" s="57" t="str">
        <f>IF(Table15[[#This Row],[Muutos edelliseen lupaan (X)]]="", "",Table15[[#This Row],[Muutos edelliseen lupaan (X)]])</f>
        <v/>
      </c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 spans="1:59" x14ac:dyDescent="0.3">
      <c r="A7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5" s="61"/>
      <c r="C75" s="62"/>
      <c r="D75" s="61"/>
      <c r="E75" s="61"/>
      <c r="F75" s="61"/>
      <c r="G75" s="61"/>
      <c r="H75" s="61"/>
      <c r="I75" s="61"/>
      <c r="J75" s="61"/>
      <c r="K75" s="61"/>
      <c r="L75" s="61"/>
      <c r="M75" s="55"/>
      <c r="N75" s="57"/>
      <c r="O75" s="44"/>
      <c r="P75" s="61" t="str">
        <f>IF(Table15[[#This Row],[GAP Numero]]="", "", Table15[[#This Row],[GAP Numero]])</f>
        <v/>
      </c>
      <c r="Q75" s="58"/>
      <c r="R75" s="59"/>
      <c r="S75" s="59"/>
      <c r="T75" s="59"/>
      <c r="U75" s="59"/>
      <c r="V75" s="59" t="str">
        <f>IF(Table15[[#This Row],[Käsittelyjen määrä vuodessa tai kasvukaudessa (minimi - maksimi)]]="","", Table15[[#This Row],[Käsittelyjen määrä vuodessa tai kasvukaudessa (minimi - maksimi)]])</f>
        <v/>
      </c>
      <c r="W75" s="59" t="str">
        <f>IF(Table15[[#This Row],[Käsittelyjen väliin jäävä vähimmäisaika (vrk)]]="", "",Table15[[#This Row],[Käsittelyjen väliin jäävä vähimmäisaika (vrk)]])</f>
        <v/>
      </c>
      <c r="X7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5" s="59" t="str">
        <f>IF(Table15[[#This Row],[Vesimäärä (Minimi-maksimi, l/ha)]]="", "", Table15[[#This Row],[Vesimäärä (Minimi-maksimi, l/ha)]])</f>
        <v/>
      </c>
      <c r="Z75" s="59" t="str">
        <f>IF(Table15[[#This Row],[Varoaika (vrk)]]="", "", Table15[[#This Row],[Varoaika (vrk)]])</f>
        <v/>
      </c>
      <c r="AA75" s="59"/>
      <c r="AB75" s="57" t="str">
        <f>IF(Table15[[#This Row],[Muutos edelliseen lupaan (X)]]="", "",Table15[[#This Row],[Muutos edelliseen lupaan (X)]])</f>
        <v/>
      </c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 spans="1:59" x14ac:dyDescent="0.3">
      <c r="A7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6" s="61"/>
      <c r="C76" s="62"/>
      <c r="D76" s="61"/>
      <c r="E76" s="61"/>
      <c r="F76" s="61"/>
      <c r="G76" s="61"/>
      <c r="H76" s="61"/>
      <c r="I76" s="61"/>
      <c r="J76" s="61"/>
      <c r="K76" s="61"/>
      <c r="L76" s="61"/>
      <c r="M76" s="55"/>
      <c r="N76" s="57"/>
      <c r="O76" s="44"/>
      <c r="P76" s="61" t="str">
        <f>IF(Table15[[#This Row],[GAP Numero]]="", "", Table15[[#This Row],[GAP Numero]])</f>
        <v/>
      </c>
      <c r="Q76" s="58"/>
      <c r="R76" s="59"/>
      <c r="S76" s="59"/>
      <c r="T76" s="59"/>
      <c r="U76" s="59"/>
      <c r="V76" s="59" t="str">
        <f>IF(Table15[[#This Row],[Käsittelyjen määrä vuodessa tai kasvukaudessa (minimi - maksimi)]]="","", Table15[[#This Row],[Käsittelyjen määrä vuodessa tai kasvukaudessa (minimi - maksimi)]])</f>
        <v/>
      </c>
      <c r="W76" s="59" t="str">
        <f>IF(Table15[[#This Row],[Käsittelyjen väliin jäävä vähimmäisaika (vrk)]]="", "",Table15[[#This Row],[Käsittelyjen väliin jäävä vähimmäisaika (vrk)]])</f>
        <v/>
      </c>
      <c r="X7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6" s="59" t="str">
        <f>IF(Table15[[#This Row],[Vesimäärä (Minimi-maksimi, l/ha)]]="", "", Table15[[#This Row],[Vesimäärä (Minimi-maksimi, l/ha)]])</f>
        <v/>
      </c>
      <c r="Z76" s="59" t="str">
        <f>IF(Table15[[#This Row],[Varoaika (vrk)]]="", "", Table15[[#This Row],[Varoaika (vrk)]])</f>
        <v/>
      </c>
      <c r="AA76" s="59"/>
      <c r="AB76" s="57" t="str">
        <f>IF(Table15[[#This Row],[Muutos edelliseen lupaan (X)]]="", "",Table15[[#This Row],[Muutos edelliseen lupaan (X)]])</f>
        <v/>
      </c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 spans="1:59" x14ac:dyDescent="0.3">
      <c r="A7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7" s="61"/>
      <c r="C77" s="62"/>
      <c r="D77" s="61"/>
      <c r="E77" s="61"/>
      <c r="F77" s="61"/>
      <c r="G77" s="61"/>
      <c r="H77" s="61"/>
      <c r="I77" s="61"/>
      <c r="J77" s="61"/>
      <c r="K77" s="61"/>
      <c r="L77" s="61"/>
      <c r="M77" s="55"/>
      <c r="N77" s="57"/>
      <c r="O77" s="44"/>
      <c r="P77" s="61" t="str">
        <f>IF(Table15[[#This Row],[GAP Numero]]="", "", Table15[[#This Row],[GAP Numero]])</f>
        <v/>
      </c>
      <c r="Q77" s="58"/>
      <c r="R77" s="59"/>
      <c r="S77" s="59"/>
      <c r="T77" s="59"/>
      <c r="U77" s="59"/>
      <c r="V77" s="59" t="str">
        <f>IF(Table15[[#This Row],[Käsittelyjen määrä vuodessa tai kasvukaudessa (minimi - maksimi)]]="","", Table15[[#This Row],[Käsittelyjen määrä vuodessa tai kasvukaudessa (minimi - maksimi)]])</f>
        <v/>
      </c>
      <c r="W77" s="59" t="str">
        <f>IF(Table15[[#This Row],[Käsittelyjen väliin jäävä vähimmäisaika (vrk)]]="", "",Table15[[#This Row],[Käsittelyjen väliin jäävä vähimmäisaika (vrk)]])</f>
        <v/>
      </c>
      <c r="X7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7" s="59" t="str">
        <f>IF(Table15[[#This Row],[Vesimäärä (Minimi-maksimi, l/ha)]]="", "", Table15[[#This Row],[Vesimäärä (Minimi-maksimi, l/ha)]])</f>
        <v/>
      </c>
      <c r="Z77" s="59" t="str">
        <f>IF(Table15[[#This Row],[Varoaika (vrk)]]="", "", Table15[[#This Row],[Varoaika (vrk)]])</f>
        <v/>
      </c>
      <c r="AA77" s="59"/>
      <c r="AB77" s="57" t="str">
        <f>IF(Table15[[#This Row],[Muutos edelliseen lupaan (X)]]="", "",Table15[[#This Row],[Muutos edelliseen lupaan (X)]])</f>
        <v/>
      </c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</row>
    <row r="78" spans="1:59" x14ac:dyDescent="0.3">
      <c r="A7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8" s="61"/>
      <c r="C78" s="62"/>
      <c r="D78" s="61"/>
      <c r="E78" s="61"/>
      <c r="F78" s="61"/>
      <c r="G78" s="61"/>
      <c r="H78" s="61"/>
      <c r="I78" s="61"/>
      <c r="J78" s="61"/>
      <c r="K78" s="61"/>
      <c r="L78" s="61"/>
      <c r="M78" s="55"/>
      <c r="N78" s="57"/>
      <c r="O78" s="44"/>
      <c r="P78" s="61" t="str">
        <f>IF(Table15[[#This Row],[GAP Numero]]="", "", Table15[[#This Row],[GAP Numero]])</f>
        <v/>
      </c>
      <c r="Q78" s="58"/>
      <c r="R78" s="59"/>
      <c r="S78" s="59"/>
      <c r="T78" s="59"/>
      <c r="U78" s="59"/>
      <c r="V78" s="59" t="str">
        <f>IF(Table15[[#This Row],[Käsittelyjen määrä vuodessa tai kasvukaudessa (minimi - maksimi)]]="","", Table15[[#This Row],[Käsittelyjen määrä vuodessa tai kasvukaudessa (minimi - maksimi)]])</f>
        <v/>
      </c>
      <c r="W78" s="59" t="str">
        <f>IF(Table15[[#This Row],[Käsittelyjen väliin jäävä vähimmäisaika (vrk)]]="", "",Table15[[#This Row],[Käsittelyjen väliin jäävä vähimmäisaika (vrk)]])</f>
        <v/>
      </c>
      <c r="X7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8" s="59" t="str">
        <f>IF(Table15[[#This Row],[Vesimäärä (Minimi-maksimi, l/ha)]]="", "", Table15[[#This Row],[Vesimäärä (Minimi-maksimi, l/ha)]])</f>
        <v/>
      </c>
      <c r="Z78" s="59" t="str">
        <f>IF(Table15[[#This Row],[Varoaika (vrk)]]="", "", Table15[[#This Row],[Varoaika (vrk)]])</f>
        <v/>
      </c>
      <c r="AA78" s="59"/>
      <c r="AB78" s="57" t="str">
        <f>IF(Table15[[#This Row],[Muutos edelliseen lupaan (X)]]="", "",Table15[[#This Row],[Muutos edelliseen lupaan (X)]])</f>
        <v/>
      </c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</row>
    <row r="79" spans="1:59" x14ac:dyDescent="0.3">
      <c r="A7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9" s="61"/>
      <c r="C79" s="62"/>
      <c r="D79" s="61"/>
      <c r="E79" s="61"/>
      <c r="F79" s="61"/>
      <c r="G79" s="61"/>
      <c r="H79" s="61"/>
      <c r="I79" s="61"/>
      <c r="J79" s="61"/>
      <c r="K79" s="61"/>
      <c r="L79" s="61"/>
      <c r="M79" s="55"/>
      <c r="N79" s="57"/>
      <c r="O79" s="44"/>
      <c r="P79" s="61" t="str">
        <f>IF(Table15[[#This Row],[GAP Numero]]="", "", Table15[[#This Row],[GAP Numero]])</f>
        <v/>
      </c>
      <c r="Q79" s="58"/>
      <c r="R79" s="59"/>
      <c r="S79" s="59"/>
      <c r="T79" s="59"/>
      <c r="U79" s="59"/>
      <c r="V79" s="59" t="str">
        <f>IF(Table15[[#This Row],[Käsittelyjen määrä vuodessa tai kasvukaudessa (minimi - maksimi)]]="","", Table15[[#This Row],[Käsittelyjen määrä vuodessa tai kasvukaudessa (minimi - maksimi)]])</f>
        <v/>
      </c>
      <c r="W79" s="59" t="str">
        <f>IF(Table15[[#This Row],[Käsittelyjen väliin jäävä vähimmäisaika (vrk)]]="", "",Table15[[#This Row],[Käsittelyjen väliin jäävä vähimmäisaika (vrk)]])</f>
        <v/>
      </c>
      <c r="X7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9" s="59" t="str">
        <f>IF(Table15[[#This Row],[Vesimäärä (Minimi-maksimi, l/ha)]]="", "", Table15[[#This Row],[Vesimäärä (Minimi-maksimi, l/ha)]])</f>
        <v/>
      </c>
      <c r="Z79" s="59" t="str">
        <f>IF(Table15[[#This Row],[Varoaika (vrk)]]="", "", Table15[[#This Row],[Varoaika (vrk)]])</f>
        <v/>
      </c>
      <c r="AA79" s="59"/>
      <c r="AB79" s="57" t="str">
        <f>IF(Table15[[#This Row],[Muutos edelliseen lupaan (X)]]="", "",Table15[[#This Row],[Muutos edelliseen lupaan (X)]])</f>
        <v/>
      </c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</row>
    <row r="80" spans="1:59" x14ac:dyDescent="0.3">
      <c r="A8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0" s="61"/>
      <c r="C80" s="62"/>
      <c r="D80" s="61"/>
      <c r="E80" s="61"/>
      <c r="F80" s="61"/>
      <c r="G80" s="61"/>
      <c r="H80" s="61"/>
      <c r="I80" s="61"/>
      <c r="J80" s="61"/>
      <c r="K80" s="61"/>
      <c r="L80" s="61"/>
      <c r="M80" s="55"/>
      <c r="N80" s="57"/>
      <c r="O80" s="44"/>
      <c r="P80" s="61" t="str">
        <f>IF(Table15[[#This Row],[GAP Numero]]="", "", Table15[[#This Row],[GAP Numero]])</f>
        <v/>
      </c>
      <c r="Q80" s="58"/>
      <c r="R80" s="59"/>
      <c r="S80" s="59"/>
      <c r="T80" s="59"/>
      <c r="U80" s="59"/>
      <c r="V80" s="59" t="str">
        <f>IF(Table15[[#This Row],[Käsittelyjen määrä vuodessa tai kasvukaudessa (minimi - maksimi)]]="","", Table15[[#This Row],[Käsittelyjen määrä vuodessa tai kasvukaudessa (minimi - maksimi)]])</f>
        <v/>
      </c>
      <c r="W80" s="59" t="str">
        <f>IF(Table15[[#This Row],[Käsittelyjen väliin jäävä vähimmäisaika (vrk)]]="", "",Table15[[#This Row],[Käsittelyjen väliin jäävä vähimmäisaika (vrk)]])</f>
        <v/>
      </c>
      <c r="X8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0" s="59" t="str">
        <f>IF(Table15[[#This Row],[Vesimäärä (Minimi-maksimi, l/ha)]]="", "", Table15[[#This Row],[Vesimäärä (Minimi-maksimi, l/ha)]])</f>
        <v/>
      </c>
      <c r="Z80" s="59" t="str">
        <f>IF(Table15[[#This Row],[Varoaika (vrk)]]="", "", Table15[[#This Row],[Varoaika (vrk)]])</f>
        <v/>
      </c>
      <c r="AA80" s="59"/>
      <c r="AB80" s="57" t="str">
        <f>IF(Table15[[#This Row],[Muutos edelliseen lupaan (X)]]="", "",Table15[[#This Row],[Muutos edelliseen lupaan (X)]])</f>
        <v/>
      </c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 spans="1:59" x14ac:dyDescent="0.3">
      <c r="A8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1" s="61"/>
      <c r="C81" s="62"/>
      <c r="D81" s="61"/>
      <c r="E81" s="61"/>
      <c r="F81" s="61"/>
      <c r="G81" s="61"/>
      <c r="H81" s="61"/>
      <c r="I81" s="61"/>
      <c r="J81" s="61"/>
      <c r="K81" s="61"/>
      <c r="L81" s="61"/>
      <c r="M81" s="55"/>
      <c r="N81" s="57"/>
      <c r="O81" s="44"/>
      <c r="P81" s="61" t="str">
        <f>IF(Table15[[#This Row],[GAP Numero]]="", "", Table15[[#This Row],[GAP Numero]])</f>
        <v/>
      </c>
      <c r="Q81" s="58"/>
      <c r="R81" s="59"/>
      <c r="S81" s="59"/>
      <c r="T81" s="59"/>
      <c r="U81" s="59"/>
      <c r="V81" s="59" t="str">
        <f>IF(Table15[[#This Row],[Käsittelyjen määrä vuodessa tai kasvukaudessa (minimi - maksimi)]]="","", Table15[[#This Row],[Käsittelyjen määrä vuodessa tai kasvukaudessa (minimi - maksimi)]])</f>
        <v/>
      </c>
      <c r="W81" s="59" t="str">
        <f>IF(Table15[[#This Row],[Käsittelyjen väliin jäävä vähimmäisaika (vrk)]]="", "",Table15[[#This Row],[Käsittelyjen väliin jäävä vähimmäisaika (vrk)]])</f>
        <v/>
      </c>
      <c r="X8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1" s="59" t="str">
        <f>IF(Table15[[#This Row],[Vesimäärä (Minimi-maksimi, l/ha)]]="", "", Table15[[#This Row],[Vesimäärä (Minimi-maksimi, l/ha)]])</f>
        <v/>
      </c>
      <c r="Z81" s="59" t="str">
        <f>IF(Table15[[#This Row],[Varoaika (vrk)]]="", "", Table15[[#This Row],[Varoaika (vrk)]])</f>
        <v/>
      </c>
      <c r="AA81" s="59"/>
      <c r="AB81" s="57" t="str">
        <f>IF(Table15[[#This Row],[Muutos edelliseen lupaan (X)]]="", "",Table15[[#This Row],[Muutos edelliseen lupaan (X)]])</f>
        <v/>
      </c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 spans="1:59" x14ac:dyDescent="0.3">
      <c r="A8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2" s="61"/>
      <c r="C82" s="62"/>
      <c r="D82" s="61"/>
      <c r="E82" s="61"/>
      <c r="F82" s="61"/>
      <c r="G82" s="61"/>
      <c r="H82" s="61"/>
      <c r="I82" s="61"/>
      <c r="J82" s="61"/>
      <c r="K82" s="61"/>
      <c r="L82" s="61"/>
      <c r="M82" s="55"/>
      <c r="N82" s="57"/>
      <c r="O82" s="44"/>
      <c r="P82" s="61" t="str">
        <f>IF(Table15[[#This Row],[GAP Numero]]="", "", Table15[[#This Row],[GAP Numero]])</f>
        <v/>
      </c>
      <c r="Q82" s="58"/>
      <c r="R82" s="59"/>
      <c r="S82" s="59"/>
      <c r="T82" s="59"/>
      <c r="U82" s="59"/>
      <c r="V82" s="59" t="str">
        <f>IF(Table15[[#This Row],[Käsittelyjen määrä vuodessa tai kasvukaudessa (minimi - maksimi)]]="","", Table15[[#This Row],[Käsittelyjen määrä vuodessa tai kasvukaudessa (minimi - maksimi)]])</f>
        <v/>
      </c>
      <c r="W82" s="59" t="str">
        <f>IF(Table15[[#This Row],[Käsittelyjen väliin jäävä vähimmäisaika (vrk)]]="", "",Table15[[#This Row],[Käsittelyjen väliin jäävä vähimmäisaika (vrk)]])</f>
        <v/>
      </c>
      <c r="X8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2" s="59" t="str">
        <f>IF(Table15[[#This Row],[Vesimäärä (Minimi-maksimi, l/ha)]]="", "", Table15[[#This Row],[Vesimäärä (Minimi-maksimi, l/ha)]])</f>
        <v/>
      </c>
      <c r="Z82" s="59" t="str">
        <f>IF(Table15[[#This Row],[Varoaika (vrk)]]="", "", Table15[[#This Row],[Varoaika (vrk)]])</f>
        <v/>
      </c>
      <c r="AA82" s="59"/>
      <c r="AB82" s="57" t="str">
        <f>IF(Table15[[#This Row],[Muutos edelliseen lupaan (X)]]="", "",Table15[[#This Row],[Muutos edelliseen lupaan (X)]])</f>
        <v/>
      </c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</row>
    <row r="83" spans="1:59" x14ac:dyDescent="0.3">
      <c r="A8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3" s="61"/>
      <c r="C83" s="62"/>
      <c r="D83" s="61"/>
      <c r="E83" s="61"/>
      <c r="F83" s="61"/>
      <c r="G83" s="61"/>
      <c r="H83" s="61"/>
      <c r="I83" s="61"/>
      <c r="J83" s="61"/>
      <c r="K83" s="61"/>
      <c r="L83" s="61"/>
      <c r="M83" s="55"/>
      <c r="N83" s="57"/>
      <c r="O83" s="44"/>
      <c r="P83" s="61" t="str">
        <f>IF(Table15[[#This Row],[GAP Numero]]="", "", Table15[[#This Row],[GAP Numero]])</f>
        <v/>
      </c>
      <c r="Q83" s="58"/>
      <c r="R83" s="59"/>
      <c r="S83" s="59"/>
      <c r="T83" s="59"/>
      <c r="U83" s="59"/>
      <c r="V83" s="59" t="str">
        <f>IF(Table15[[#This Row],[Käsittelyjen määrä vuodessa tai kasvukaudessa (minimi - maksimi)]]="","", Table15[[#This Row],[Käsittelyjen määrä vuodessa tai kasvukaudessa (minimi - maksimi)]])</f>
        <v/>
      </c>
      <c r="W83" s="59" t="str">
        <f>IF(Table15[[#This Row],[Käsittelyjen väliin jäävä vähimmäisaika (vrk)]]="", "",Table15[[#This Row],[Käsittelyjen väliin jäävä vähimmäisaika (vrk)]])</f>
        <v/>
      </c>
      <c r="X8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3" s="59" t="str">
        <f>IF(Table15[[#This Row],[Vesimäärä (Minimi-maksimi, l/ha)]]="", "", Table15[[#This Row],[Vesimäärä (Minimi-maksimi, l/ha)]])</f>
        <v/>
      </c>
      <c r="Z83" s="59" t="str">
        <f>IF(Table15[[#This Row],[Varoaika (vrk)]]="", "", Table15[[#This Row],[Varoaika (vrk)]])</f>
        <v/>
      </c>
      <c r="AA83" s="59"/>
      <c r="AB83" s="57" t="str">
        <f>IF(Table15[[#This Row],[Muutos edelliseen lupaan (X)]]="", "",Table15[[#This Row],[Muutos edelliseen lupaan (X)]])</f>
        <v/>
      </c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</row>
    <row r="84" spans="1:59" x14ac:dyDescent="0.3">
      <c r="A8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4" s="61"/>
      <c r="C84" s="62"/>
      <c r="D84" s="61"/>
      <c r="E84" s="61"/>
      <c r="F84" s="61"/>
      <c r="G84" s="61"/>
      <c r="H84" s="61"/>
      <c r="I84" s="61"/>
      <c r="J84" s="61"/>
      <c r="K84" s="61"/>
      <c r="L84" s="61"/>
      <c r="M84" s="55"/>
      <c r="N84" s="57"/>
      <c r="O84" s="44"/>
      <c r="P84" s="61" t="str">
        <f>IF(Table15[[#This Row],[GAP Numero]]="", "", Table15[[#This Row],[GAP Numero]])</f>
        <v/>
      </c>
      <c r="Q84" s="58"/>
      <c r="R84" s="59"/>
      <c r="S84" s="59"/>
      <c r="T84" s="59"/>
      <c r="U84" s="59"/>
      <c r="V84" s="59" t="str">
        <f>IF(Table15[[#This Row],[Käsittelyjen määrä vuodessa tai kasvukaudessa (minimi - maksimi)]]="","", Table15[[#This Row],[Käsittelyjen määrä vuodessa tai kasvukaudessa (minimi - maksimi)]])</f>
        <v/>
      </c>
      <c r="W84" s="59" t="str">
        <f>IF(Table15[[#This Row],[Käsittelyjen väliin jäävä vähimmäisaika (vrk)]]="", "",Table15[[#This Row],[Käsittelyjen väliin jäävä vähimmäisaika (vrk)]])</f>
        <v/>
      </c>
      <c r="X8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4" s="59" t="str">
        <f>IF(Table15[[#This Row],[Vesimäärä (Minimi-maksimi, l/ha)]]="", "", Table15[[#This Row],[Vesimäärä (Minimi-maksimi, l/ha)]])</f>
        <v/>
      </c>
      <c r="Z84" s="59" t="str">
        <f>IF(Table15[[#This Row],[Varoaika (vrk)]]="", "", Table15[[#This Row],[Varoaika (vrk)]])</f>
        <v/>
      </c>
      <c r="AA84" s="59"/>
      <c r="AB84" s="57" t="str">
        <f>IF(Table15[[#This Row],[Muutos edelliseen lupaan (X)]]="", "",Table15[[#This Row],[Muutos edelliseen lupaan (X)]])</f>
        <v/>
      </c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</row>
    <row r="85" spans="1:59" x14ac:dyDescent="0.3">
      <c r="A8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5" s="61"/>
      <c r="C85" s="62"/>
      <c r="D85" s="61"/>
      <c r="E85" s="61"/>
      <c r="F85" s="61"/>
      <c r="G85" s="61"/>
      <c r="H85" s="61"/>
      <c r="I85" s="61"/>
      <c r="J85" s="61"/>
      <c r="K85" s="61"/>
      <c r="L85" s="61"/>
      <c r="M85" s="55"/>
      <c r="N85" s="57"/>
      <c r="O85" s="44"/>
      <c r="P85" s="61" t="str">
        <f>IF(Table15[[#This Row],[GAP Numero]]="", "", Table15[[#This Row],[GAP Numero]])</f>
        <v/>
      </c>
      <c r="Q85" s="58"/>
      <c r="R85" s="59"/>
      <c r="S85" s="59"/>
      <c r="T85" s="59"/>
      <c r="U85" s="59"/>
      <c r="V85" s="59" t="str">
        <f>IF(Table15[[#This Row],[Käsittelyjen määrä vuodessa tai kasvukaudessa (minimi - maksimi)]]="","", Table15[[#This Row],[Käsittelyjen määrä vuodessa tai kasvukaudessa (minimi - maksimi)]])</f>
        <v/>
      </c>
      <c r="W85" s="59" t="str">
        <f>IF(Table15[[#This Row],[Käsittelyjen väliin jäävä vähimmäisaika (vrk)]]="", "",Table15[[#This Row],[Käsittelyjen väliin jäävä vähimmäisaika (vrk)]])</f>
        <v/>
      </c>
      <c r="X8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5" s="59" t="str">
        <f>IF(Table15[[#This Row],[Vesimäärä (Minimi-maksimi, l/ha)]]="", "", Table15[[#This Row],[Vesimäärä (Minimi-maksimi, l/ha)]])</f>
        <v/>
      </c>
      <c r="Z85" s="59" t="str">
        <f>IF(Table15[[#This Row],[Varoaika (vrk)]]="", "", Table15[[#This Row],[Varoaika (vrk)]])</f>
        <v/>
      </c>
      <c r="AA85" s="59"/>
      <c r="AB85" s="57" t="str">
        <f>IF(Table15[[#This Row],[Muutos edelliseen lupaan (X)]]="", "",Table15[[#This Row],[Muutos edelliseen lupaan (X)]])</f>
        <v/>
      </c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</row>
    <row r="86" spans="1:59" x14ac:dyDescent="0.3">
      <c r="A8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6" s="61"/>
      <c r="C86" s="62"/>
      <c r="D86" s="61"/>
      <c r="E86" s="61"/>
      <c r="F86" s="61"/>
      <c r="G86" s="61"/>
      <c r="H86" s="61"/>
      <c r="I86" s="61"/>
      <c r="J86" s="61"/>
      <c r="K86" s="61"/>
      <c r="L86" s="61"/>
      <c r="M86" s="55"/>
      <c r="N86" s="57"/>
      <c r="O86" s="44"/>
      <c r="P86" s="61" t="str">
        <f>IF(Table15[[#This Row],[GAP Numero]]="", "", Table15[[#This Row],[GAP Numero]])</f>
        <v/>
      </c>
      <c r="Q86" s="58"/>
      <c r="R86" s="59"/>
      <c r="S86" s="59"/>
      <c r="T86" s="59"/>
      <c r="U86" s="59"/>
      <c r="V86" s="59" t="str">
        <f>IF(Table15[[#This Row],[Käsittelyjen määrä vuodessa tai kasvukaudessa (minimi - maksimi)]]="","", Table15[[#This Row],[Käsittelyjen määrä vuodessa tai kasvukaudessa (minimi - maksimi)]])</f>
        <v/>
      </c>
      <c r="W86" s="59" t="str">
        <f>IF(Table15[[#This Row],[Käsittelyjen väliin jäävä vähimmäisaika (vrk)]]="", "",Table15[[#This Row],[Käsittelyjen väliin jäävä vähimmäisaika (vrk)]])</f>
        <v/>
      </c>
      <c r="X8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6" s="59" t="str">
        <f>IF(Table15[[#This Row],[Vesimäärä (Minimi-maksimi, l/ha)]]="", "", Table15[[#This Row],[Vesimäärä (Minimi-maksimi, l/ha)]])</f>
        <v/>
      </c>
      <c r="Z86" s="59" t="str">
        <f>IF(Table15[[#This Row],[Varoaika (vrk)]]="", "", Table15[[#This Row],[Varoaika (vrk)]])</f>
        <v/>
      </c>
      <c r="AA86" s="59"/>
      <c r="AB86" s="57" t="str">
        <f>IF(Table15[[#This Row],[Muutos edelliseen lupaan (X)]]="", "",Table15[[#This Row],[Muutos edelliseen lupaan (X)]])</f>
        <v/>
      </c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</row>
    <row r="87" spans="1:59" x14ac:dyDescent="0.3">
      <c r="A8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7" s="61"/>
      <c r="C87" s="62"/>
      <c r="D87" s="61"/>
      <c r="E87" s="61"/>
      <c r="F87" s="61"/>
      <c r="G87" s="61"/>
      <c r="H87" s="61"/>
      <c r="I87" s="61"/>
      <c r="J87" s="61"/>
      <c r="K87" s="61"/>
      <c r="L87" s="61"/>
      <c r="M87" s="55"/>
      <c r="N87" s="57"/>
      <c r="O87" s="44"/>
      <c r="P87" s="61" t="str">
        <f>IF(Table15[[#This Row],[GAP Numero]]="", "", Table15[[#This Row],[GAP Numero]])</f>
        <v/>
      </c>
      <c r="Q87" s="58"/>
      <c r="R87" s="59"/>
      <c r="S87" s="59"/>
      <c r="T87" s="59"/>
      <c r="U87" s="59"/>
      <c r="V87" s="59" t="str">
        <f>IF(Table15[[#This Row],[Käsittelyjen määrä vuodessa tai kasvukaudessa (minimi - maksimi)]]="","", Table15[[#This Row],[Käsittelyjen määrä vuodessa tai kasvukaudessa (minimi - maksimi)]])</f>
        <v/>
      </c>
      <c r="W87" s="59" t="str">
        <f>IF(Table15[[#This Row],[Käsittelyjen väliin jäävä vähimmäisaika (vrk)]]="", "",Table15[[#This Row],[Käsittelyjen väliin jäävä vähimmäisaika (vrk)]])</f>
        <v/>
      </c>
      <c r="X8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7" s="59" t="str">
        <f>IF(Table15[[#This Row],[Vesimäärä (Minimi-maksimi, l/ha)]]="", "", Table15[[#This Row],[Vesimäärä (Minimi-maksimi, l/ha)]])</f>
        <v/>
      </c>
      <c r="Z87" s="59" t="str">
        <f>IF(Table15[[#This Row],[Varoaika (vrk)]]="", "", Table15[[#This Row],[Varoaika (vrk)]])</f>
        <v/>
      </c>
      <c r="AA87" s="59"/>
      <c r="AB87" s="57" t="str">
        <f>IF(Table15[[#This Row],[Muutos edelliseen lupaan (X)]]="", "",Table15[[#This Row],[Muutos edelliseen lupaan (X)]])</f>
        <v/>
      </c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</row>
    <row r="88" spans="1:59" x14ac:dyDescent="0.3">
      <c r="A8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8" s="61"/>
      <c r="C88" s="62"/>
      <c r="D88" s="61"/>
      <c r="E88" s="61"/>
      <c r="F88" s="61"/>
      <c r="G88" s="61"/>
      <c r="H88" s="61"/>
      <c r="I88" s="61"/>
      <c r="J88" s="61"/>
      <c r="K88" s="61"/>
      <c r="L88" s="61"/>
      <c r="M88" s="55"/>
      <c r="N88" s="57"/>
      <c r="O88" s="44"/>
      <c r="P88" s="61" t="str">
        <f>IF(Table15[[#This Row],[GAP Numero]]="", "", Table15[[#This Row],[GAP Numero]])</f>
        <v/>
      </c>
      <c r="Q88" s="58"/>
      <c r="R88" s="59"/>
      <c r="S88" s="59"/>
      <c r="T88" s="59"/>
      <c r="U88" s="59"/>
      <c r="V88" s="59" t="str">
        <f>IF(Table15[[#This Row],[Käsittelyjen määrä vuodessa tai kasvukaudessa (minimi - maksimi)]]="","", Table15[[#This Row],[Käsittelyjen määrä vuodessa tai kasvukaudessa (minimi - maksimi)]])</f>
        <v/>
      </c>
      <c r="W88" s="59" t="str">
        <f>IF(Table15[[#This Row],[Käsittelyjen väliin jäävä vähimmäisaika (vrk)]]="", "",Table15[[#This Row],[Käsittelyjen väliin jäävä vähimmäisaika (vrk)]])</f>
        <v/>
      </c>
      <c r="X8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8" s="59" t="str">
        <f>IF(Table15[[#This Row],[Vesimäärä (Minimi-maksimi, l/ha)]]="", "", Table15[[#This Row],[Vesimäärä (Minimi-maksimi, l/ha)]])</f>
        <v/>
      </c>
      <c r="Z88" s="59" t="str">
        <f>IF(Table15[[#This Row],[Varoaika (vrk)]]="", "", Table15[[#This Row],[Varoaika (vrk)]])</f>
        <v/>
      </c>
      <c r="AA88" s="59"/>
      <c r="AB88" s="57" t="str">
        <f>IF(Table15[[#This Row],[Muutos edelliseen lupaan (X)]]="", "",Table15[[#This Row],[Muutos edelliseen lupaan (X)]])</f>
        <v/>
      </c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</row>
    <row r="89" spans="1:59" x14ac:dyDescent="0.3">
      <c r="A8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9" s="61"/>
      <c r="C89" s="62"/>
      <c r="D89" s="61"/>
      <c r="E89" s="61"/>
      <c r="F89" s="61"/>
      <c r="G89" s="61"/>
      <c r="H89" s="61"/>
      <c r="I89" s="61"/>
      <c r="J89" s="61"/>
      <c r="K89" s="61"/>
      <c r="L89" s="61"/>
      <c r="M89" s="55"/>
      <c r="N89" s="57"/>
      <c r="O89" s="44"/>
      <c r="P89" s="61" t="str">
        <f>IF(Table15[[#This Row],[GAP Numero]]="", "", Table15[[#This Row],[GAP Numero]])</f>
        <v/>
      </c>
      <c r="Q89" s="58"/>
      <c r="R89" s="59"/>
      <c r="S89" s="59"/>
      <c r="T89" s="59"/>
      <c r="U89" s="59"/>
      <c r="V89" s="59" t="str">
        <f>IF(Table15[[#This Row],[Käsittelyjen määrä vuodessa tai kasvukaudessa (minimi - maksimi)]]="","", Table15[[#This Row],[Käsittelyjen määrä vuodessa tai kasvukaudessa (minimi - maksimi)]])</f>
        <v/>
      </c>
      <c r="W89" s="59" t="str">
        <f>IF(Table15[[#This Row],[Käsittelyjen väliin jäävä vähimmäisaika (vrk)]]="", "",Table15[[#This Row],[Käsittelyjen väliin jäävä vähimmäisaika (vrk)]])</f>
        <v/>
      </c>
      <c r="X8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9" s="59" t="str">
        <f>IF(Table15[[#This Row],[Vesimäärä (Minimi-maksimi, l/ha)]]="", "", Table15[[#This Row],[Vesimäärä (Minimi-maksimi, l/ha)]])</f>
        <v/>
      </c>
      <c r="Z89" s="59" t="str">
        <f>IF(Table15[[#This Row],[Varoaika (vrk)]]="", "", Table15[[#This Row],[Varoaika (vrk)]])</f>
        <v/>
      </c>
      <c r="AA89" s="59"/>
      <c r="AB89" s="57" t="str">
        <f>IF(Table15[[#This Row],[Muutos edelliseen lupaan (X)]]="", "",Table15[[#This Row],[Muutos edelliseen lupaan (X)]])</f>
        <v/>
      </c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</row>
    <row r="90" spans="1:59" x14ac:dyDescent="0.3">
      <c r="A9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0" s="61"/>
      <c r="C90" s="62"/>
      <c r="D90" s="61"/>
      <c r="E90" s="61"/>
      <c r="F90" s="61"/>
      <c r="G90" s="61"/>
      <c r="H90" s="61"/>
      <c r="I90" s="61"/>
      <c r="J90" s="61"/>
      <c r="K90" s="61"/>
      <c r="L90" s="61"/>
      <c r="M90" s="55"/>
      <c r="N90" s="57"/>
      <c r="O90" s="44"/>
      <c r="P90" s="61" t="str">
        <f>IF(Table15[[#This Row],[GAP Numero]]="", "", Table15[[#This Row],[GAP Numero]])</f>
        <v/>
      </c>
      <c r="Q90" s="58"/>
      <c r="R90" s="59"/>
      <c r="S90" s="59"/>
      <c r="T90" s="59"/>
      <c r="U90" s="59"/>
      <c r="V90" s="59" t="str">
        <f>IF(Table15[[#This Row],[Käsittelyjen määrä vuodessa tai kasvukaudessa (minimi - maksimi)]]="","", Table15[[#This Row],[Käsittelyjen määrä vuodessa tai kasvukaudessa (minimi - maksimi)]])</f>
        <v/>
      </c>
      <c r="W90" s="59" t="str">
        <f>IF(Table15[[#This Row],[Käsittelyjen väliin jäävä vähimmäisaika (vrk)]]="", "",Table15[[#This Row],[Käsittelyjen väliin jäävä vähimmäisaika (vrk)]])</f>
        <v/>
      </c>
      <c r="X9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0" s="59" t="str">
        <f>IF(Table15[[#This Row],[Vesimäärä (Minimi-maksimi, l/ha)]]="", "", Table15[[#This Row],[Vesimäärä (Minimi-maksimi, l/ha)]])</f>
        <v/>
      </c>
      <c r="Z90" s="59" t="str">
        <f>IF(Table15[[#This Row],[Varoaika (vrk)]]="", "", Table15[[#This Row],[Varoaika (vrk)]])</f>
        <v/>
      </c>
      <c r="AA90" s="59"/>
      <c r="AB90" s="57" t="str">
        <f>IF(Table15[[#This Row],[Muutos edelliseen lupaan (X)]]="", "",Table15[[#This Row],[Muutos edelliseen lupaan (X)]])</f>
        <v/>
      </c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</row>
    <row r="91" spans="1:59" x14ac:dyDescent="0.3">
      <c r="A9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1" s="61"/>
      <c r="C91" s="62"/>
      <c r="D91" s="61"/>
      <c r="E91" s="61"/>
      <c r="F91" s="61"/>
      <c r="G91" s="61"/>
      <c r="H91" s="61"/>
      <c r="I91" s="61"/>
      <c r="J91" s="61"/>
      <c r="K91" s="61"/>
      <c r="L91" s="61"/>
      <c r="M91" s="55"/>
      <c r="N91" s="57"/>
      <c r="O91" s="44"/>
      <c r="P91" s="61" t="str">
        <f>IF(Table15[[#This Row],[GAP Numero]]="", "", Table15[[#This Row],[GAP Numero]])</f>
        <v/>
      </c>
      <c r="Q91" s="58"/>
      <c r="R91" s="59"/>
      <c r="S91" s="59"/>
      <c r="T91" s="59"/>
      <c r="U91" s="59"/>
      <c r="V91" s="59" t="str">
        <f>IF(Table15[[#This Row],[Käsittelyjen määrä vuodessa tai kasvukaudessa (minimi - maksimi)]]="","", Table15[[#This Row],[Käsittelyjen määrä vuodessa tai kasvukaudessa (minimi - maksimi)]])</f>
        <v/>
      </c>
      <c r="W91" s="59" t="str">
        <f>IF(Table15[[#This Row],[Käsittelyjen väliin jäävä vähimmäisaika (vrk)]]="", "",Table15[[#This Row],[Käsittelyjen väliin jäävä vähimmäisaika (vrk)]])</f>
        <v/>
      </c>
      <c r="X9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1" s="59" t="str">
        <f>IF(Table15[[#This Row],[Vesimäärä (Minimi-maksimi, l/ha)]]="", "", Table15[[#This Row],[Vesimäärä (Minimi-maksimi, l/ha)]])</f>
        <v/>
      </c>
      <c r="Z91" s="59" t="str">
        <f>IF(Table15[[#This Row],[Varoaika (vrk)]]="", "", Table15[[#This Row],[Varoaika (vrk)]])</f>
        <v/>
      </c>
      <c r="AA91" s="59"/>
      <c r="AB91" s="57" t="str">
        <f>IF(Table15[[#This Row],[Muutos edelliseen lupaan (X)]]="", "",Table15[[#This Row],[Muutos edelliseen lupaan (X)]])</f>
        <v/>
      </c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</row>
    <row r="92" spans="1:59" x14ac:dyDescent="0.3">
      <c r="A9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2" s="61"/>
      <c r="C92" s="62"/>
      <c r="D92" s="61"/>
      <c r="E92" s="61"/>
      <c r="F92" s="61"/>
      <c r="G92" s="61"/>
      <c r="H92" s="61"/>
      <c r="I92" s="61"/>
      <c r="J92" s="61"/>
      <c r="K92" s="61"/>
      <c r="L92" s="61"/>
      <c r="M92" s="55"/>
      <c r="N92" s="57"/>
      <c r="O92" s="44"/>
      <c r="P92" s="61" t="str">
        <f>IF(Table15[[#This Row],[GAP Numero]]="", "", Table15[[#This Row],[GAP Numero]])</f>
        <v/>
      </c>
      <c r="Q92" s="58"/>
      <c r="R92" s="59"/>
      <c r="S92" s="59"/>
      <c r="T92" s="59"/>
      <c r="U92" s="59"/>
      <c r="V92" s="59" t="str">
        <f>IF(Table15[[#This Row],[Käsittelyjen määrä vuodessa tai kasvukaudessa (minimi - maksimi)]]="","", Table15[[#This Row],[Käsittelyjen määrä vuodessa tai kasvukaudessa (minimi - maksimi)]])</f>
        <v/>
      </c>
      <c r="W92" s="59" t="str">
        <f>IF(Table15[[#This Row],[Käsittelyjen väliin jäävä vähimmäisaika (vrk)]]="", "",Table15[[#This Row],[Käsittelyjen väliin jäävä vähimmäisaika (vrk)]])</f>
        <v/>
      </c>
      <c r="X9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2" s="59" t="str">
        <f>IF(Table15[[#This Row],[Vesimäärä (Minimi-maksimi, l/ha)]]="", "", Table15[[#This Row],[Vesimäärä (Minimi-maksimi, l/ha)]])</f>
        <v/>
      </c>
      <c r="Z92" s="59" t="str">
        <f>IF(Table15[[#This Row],[Varoaika (vrk)]]="", "", Table15[[#This Row],[Varoaika (vrk)]])</f>
        <v/>
      </c>
      <c r="AA92" s="59"/>
      <c r="AB92" s="57" t="str">
        <f>IF(Table15[[#This Row],[Muutos edelliseen lupaan (X)]]="", "",Table15[[#This Row],[Muutos edelliseen lupaan (X)]])</f>
        <v/>
      </c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</row>
    <row r="93" spans="1:59" x14ac:dyDescent="0.3">
      <c r="A9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3" s="61"/>
      <c r="C93" s="62"/>
      <c r="D93" s="61"/>
      <c r="E93" s="61"/>
      <c r="F93" s="61"/>
      <c r="G93" s="61"/>
      <c r="H93" s="61"/>
      <c r="I93" s="61"/>
      <c r="J93" s="61"/>
      <c r="K93" s="61"/>
      <c r="L93" s="61"/>
      <c r="M93" s="55"/>
      <c r="N93" s="57"/>
      <c r="O93" s="44"/>
      <c r="P93" s="61" t="str">
        <f>IF(Table15[[#This Row],[GAP Numero]]="", "", Table15[[#This Row],[GAP Numero]])</f>
        <v/>
      </c>
      <c r="Q93" s="58"/>
      <c r="R93" s="59"/>
      <c r="S93" s="59"/>
      <c r="T93" s="59"/>
      <c r="U93" s="59"/>
      <c r="V93" s="59" t="str">
        <f>IF(Table15[[#This Row],[Käsittelyjen määrä vuodessa tai kasvukaudessa (minimi - maksimi)]]="","", Table15[[#This Row],[Käsittelyjen määrä vuodessa tai kasvukaudessa (minimi - maksimi)]])</f>
        <v/>
      </c>
      <c r="W93" s="59" t="str">
        <f>IF(Table15[[#This Row],[Käsittelyjen väliin jäävä vähimmäisaika (vrk)]]="", "",Table15[[#This Row],[Käsittelyjen väliin jäävä vähimmäisaika (vrk)]])</f>
        <v/>
      </c>
      <c r="X9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3" s="59" t="str">
        <f>IF(Table15[[#This Row],[Vesimäärä (Minimi-maksimi, l/ha)]]="", "", Table15[[#This Row],[Vesimäärä (Minimi-maksimi, l/ha)]])</f>
        <v/>
      </c>
      <c r="Z93" s="59" t="str">
        <f>IF(Table15[[#This Row],[Varoaika (vrk)]]="", "", Table15[[#This Row],[Varoaika (vrk)]])</f>
        <v/>
      </c>
      <c r="AA93" s="59"/>
      <c r="AB93" s="57" t="str">
        <f>IF(Table15[[#This Row],[Muutos edelliseen lupaan (X)]]="", "",Table15[[#This Row],[Muutos edelliseen lupaan (X)]])</f>
        <v/>
      </c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</row>
    <row r="94" spans="1:59" x14ac:dyDescent="0.3">
      <c r="A9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4" s="61"/>
      <c r="C94" s="62"/>
      <c r="D94" s="61"/>
      <c r="E94" s="61"/>
      <c r="F94" s="61"/>
      <c r="G94" s="61"/>
      <c r="H94" s="61"/>
      <c r="I94" s="61"/>
      <c r="J94" s="61"/>
      <c r="K94" s="61"/>
      <c r="L94" s="61"/>
      <c r="M94" s="55"/>
      <c r="N94" s="57"/>
      <c r="O94" s="44"/>
      <c r="P94" s="61" t="str">
        <f>IF(Table15[[#This Row],[GAP Numero]]="", "", Table15[[#This Row],[GAP Numero]])</f>
        <v/>
      </c>
      <c r="Q94" s="58"/>
      <c r="R94" s="59"/>
      <c r="S94" s="59"/>
      <c r="T94" s="59"/>
      <c r="U94" s="59"/>
      <c r="V94" s="59" t="str">
        <f>IF(Table15[[#This Row],[Käsittelyjen määrä vuodessa tai kasvukaudessa (minimi - maksimi)]]="","", Table15[[#This Row],[Käsittelyjen määrä vuodessa tai kasvukaudessa (minimi - maksimi)]])</f>
        <v/>
      </c>
      <c r="W94" s="59" t="str">
        <f>IF(Table15[[#This Row],[Käsittelyjen väliin jäävä vähimmäisaika (vrk)]]="", "",Table15[[#This Row],[Käsittelyjen väliin jäävä vähimmäisaika (vrk)]])</f>
        <v/>
      </c>
      <c r="X9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4" s="59" t="str">
        <f>IF(Table15[[#This Row],[Vesimäärä (Minimi-maksimi, l/ha)]]="", "", Table15[[#This Row],[Vesimäärä (Minimi-maksimi, l/ha)]])</f>
        <v/>
      </c>
      <c r="Z94" s="59" t="str">
        <f>IF(Table15[[#This Row],[Varoaika (vrk)]]="", "", Table15[[#This Row],[Varoaika (vrk)]])</f>
        <v/>
      </c>
      <c r="AA94" s="59"/>
      <c r="AB94" s="57" t="str">
        <f>IF(Table15[[#This Row],[Muutos edelliseen lupaan (X)]]="", "",Table15[[#This Row],[Muutos edelliseen lupaan (X)]])</f>
        <v/>
      </c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</row>
    <row r="95" spans="1:59" x14ac:dyDescent="0.3">
      <c r="A9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5" s="61"/>
      <c r="C95" s="62"/>
      <c r="D95" s="61"/>
      <c r="E95" s="61"/>
      <c r="F95" s="61"/>
      <c r="G95" s="61"/>
      <c r="H95" s="61"/>
      <c r="I95" s="61"/>
      <c r="J95" s="61"/>
      <c r="K95" s="61"/>
      <c r="L95" s="61"/>
      <c r="M95" s="55"/>
      <c r="N95" s="57"/>
      <c r="O95" s="44"/>
      <c r="P95" s="61" t="str">
        <f>IF(Table15[[#This Row],[GAP Numero]]="", "", Table15[[#This Row],[GAP Numero]])</f>
        <v/>
      </c>
      <c r="Q95" s="58"/>
      <c r="R95" s="59"/>
      <c r="S95" s="59"/>
      <c r="T95" s="59"/>
      <c r="U95" s="59"/>
      <c r="V95" s="59" t="str">
        <f>IF(Table15[[#This Row],[Käsittelyjen määrä vuodessa tai kasvukaudessa (minimi - maksimi)]]="","", Table15[[#This Row],[Käsittelyjen määrä vuodessa tai kasvukaudessa (minimi - maksimi)]])</f>
        <v/>
      </c>
      <c r="W95" s="59" t="str">
        <f>IF(Table15[[#This Row],[Käsittelyjen väliin jäävä vähimmäisaika (vrk)]]="", "",Table15[[#This Row],[Käsittelyjen väliin jäävä vähimmäisaika (vrk)]])</f>
        <v/>
      </c>
      <c r="X9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5" s="59" t="str">
        <f>IF(Table15[[#This Row],[Vesimäärä (Minimi-maksimi, l/ha)]]="", "", Table15[[#This Row],[Vesimäärä (Minimi-maksimi, l/ha)]])</f>
        <v/>
      </c>
      <c r="Z95" s="59" t="str">
        <f>IF(Table15[[#This Row],[Varoaika (vrk)]]="", "", Table15[[#This Row],[Varoaika (vrk)]])</f>
        <v/>
      </c>
      <c r="AA95" s="59"/>
      <c r="AB95" s="57" t="str">
        <f>IF(Table15[[#This Row],[Muutos edelliseen lupaan (X)]]="", "",Table15[[#This Row],[Muutos edelliseen lupaan (X)]])</f>
        <v/>
      </c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</row>
    <row r="96" spans="1:59" x14ac:dyDescent="0.3">
      <c r="A9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6" s="61"/>
      <c r="C96" s="62"/>
      <c r="D96" s="61"/>
      <c r="E96" s="61"/>
      <c r="F96" s="61"/>
      <c r="G96" s="61"/>
      <c r="H96" s="61"/>
      <c r="I96" s="61"/>
      <c r="J96" s="61"/>
      <c r="K96" s="61"/>
      <c r="L96" s="61"/>
      <c r="M96" s="55"/>
      <c r="N96" s="57"/>
      <c r="O96" s="44"/>
      <c r="P96" s="61" t="str">
        <f>IF(Table15[[#This Row],[GAP Numero]]="", "", Table15[[#This Row],[GAP Numero]])</f>
        <v/>
      </c>
      <c r="Q96" s="58"/>
      <c r="R96" s="59"/>
      <c r="S96" s="59"/>
      <c r="T96" s="59"/>
      <c r="U96" s="59"/>
      <c r="V96" s="59" t="str">
        <f>IF(Table15[[#This Row],[Käsittelyjen määrä vuodessa tai kasvukaudessa (minimi - maksimi)]]="","", Table15[[#This Row],[Käsittelyjen määrä vuodessa tai kasvukaudessa (minimi - maksimi)]])</f>
        <v/>
      </c>
      <c r="W96" s="59" t="str">
        <f>IF(Table15[[#This Row],[Käsittelyjen väliin jäävä vähimmäisaika (vrk)]]="", "",Table15[[#This Row],[Käsittelyjen väliin jäävä vähimmäisaika (vrk)]])</f>
        <v/>
      </c>
      <c r="X9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6" s="59" t="str">
        <f>IF(Table15[[#This Row],[Vesimäärä (Minimi-maksimi, l/ha)]]="", "", Table15[[#This Row],[Vesimäärä (Minimi-maksimi, l/ha)]])</f>
        <v/>
      </c>
      <c r="Z96" s="59" t="str">
        <f>IF(Table15[[#This Row],[Varoaika (vrk)]]="", "", Table15[[#This Row],[Varoaika (vrk)]])</f>
        <v/>
      </c>
      <c r="AA96" s="59"/>
      <c r="AB96" s="57" t="str">
        <f>IF(Table15[[#This Row],[Muutos edelliseen lupaan (X)]]="", "",Table15[[#This Row],[Muutos edelliseen lupaan (X)]])</f>
        <v/>
      </c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</row>
    <row r="97" spans="1:59" x14ac:dyDescent="0.3">
      <c r="A9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7" s="61"/>
      <c r="C97" s="62"/>
      <c r="D97" s="61"/>
      <c r="E97" s="61"/>
      <c r="F97" s="61"/>
      <c r="G97" s="61"/>
      <c r="H97" s="61"/>
      <c r="I97" s="61"/>
      <c r="J97" s="61"/>
      <c r="K97" s="61"/>
      <c r="L97" s="61"/>
      <c r="M97" s="55"/>
      <c r="N97" s="57"/>
      <c r="O97" s="44"/>
      <c r="P97" s="61" t="str">
        <f>IF(Table15[[#This Row],[GAP Numero]]="", "", Table15[[#This Row],[GAP Numero]])</f>
        <v/>
      </c>
      <c r="Q97" s="58"/>
      <c r="R97" s="59"/>
      <c r="S97" s="59"/>
      <c r="T97" s="59"/>
      <c r="U97" s="59"/>
      <c r="V97" s="59" t="str">
        <f>IF(Table15[[#This Row],[Käsittelyjen määrä vuodessa tai kasvukaudessa (minimi - maksimi)]]="","", Table15[[#This Row],[Käsittelyjen määrä vuodessa tai kasvukaudessa (minimi - maksimi)]])</f>
        <v/>
      </c>
      <c r="W97" s="59" t="str">
        <f>IF(Table15[[#This Row],[Käsittelyjen väliin jäävä vähimmäisaika (vrk)]]="", "",Table15[[#This Row],[Käsittelyjen väliin jäävä vähimmäisaika (vrk)]])</f>
        <v/>
      </c>
      <c r="X9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7" s="59" t="str">
        <f>IF(Table15[[#This Row],[Vesimäärä (Minimi-maksimi, l/ha)]]="", "", Table15[[#This Row],[Vesimäärä (Minimi-maksimi, l/ha)]])</f>
        <v/>
      </c>
      <c r="Z97" s="59" t="str">
        <f>IF(Table15[[#This Row],[Varoaika (vrk)]]="", "", Table15[[#This Row],[Varoaika (vrk)]])</f>
        <v/>
      </c>
      <c r="AA97" s="59"/>
      <c r="AB97" s="57" t="str">
        <f>IF(Table15[[#This Row],[Muutos edelliseen lupaan (X)]]="", "",Table15[[#This Row],[Muutos edelliseen lupaan (X)]])</f>
        <v/>
      </c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</row>
    <row r="98" spans="1:59" x14ac:dyDescent="0.3">
      <c r="A9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8" s="61"/>
      <c r="C98" s="62"/>
      <c r="D98" s="61"/>
      <c r="E98" s="61"/>
      <c r="F98" s="61"/>
      <c r="G98" s="61"/>
      <c r="H98" s="61"/>
      <c r="I98" s="61"/>
      <c r="J98" s="61"/>
      <c r="K98" s="61"/>
      <c r="L98" s="61"/>
      <c r="M98" s="55"/>
      <c r="N98" s="57"/>
      <c r="O98" s="44"/>
      <c r="P98" s="61" t="str">
        <f>IF(Table15[[#This Row],[GAP Numero]]="", "", Table15[[#This Row],[GAP Numero]])</f>
        <v/>
      </c>
      <c r="Q98" s="58"/>
      <c r="R98" s="59"/>
      <c r="S98" s="59"/>
      <c r="T98" s="59"/>
      <c r="U98" s="59"/>
      <c r="V98" s="59" t="str">
        <f>IF(Table15[[#This Row],[Käsittelyjen määrä vuodessa tai kasvukaudessa (minimi - maksimi)]]="","", Table15[[#This Row],[Käsittelyjen määrä vuodessa tai kasvukaudessa (minimi - maksimi)]])</f>
        <v/>
      </c>
      <c r="W98" s="59" t="str">
        <f>IF(Table15[[#This Row],[Käsittelyjen väliin jäävä vähimmäisaika (vrk)]]="", "",Table15[[#This Row],[Käsittelyjen väliin jäävä vähimmäisaika (vrk)]])</f>
        <v/>
      </c>
      <c r="X9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8" s="59" t="str">
        <f>IF(Table15[[#This Row],[Vesimäärä (Minimi-maksimi, l/ha)]]="", "", Table15[[#This Row],[Vesimäärä (Minimi-maksimi, l/ha)]])</f>
        <v/>
      </c>
      <c r="Z98" s="59" t="str">
        <f>IF(Table15[[#This Row],[Varoaika (vrk)]]="", "", Table15[[#This Row],[Varoaika (vrk)]])</f>
        <v/>
      </c>
      <c r="AA98" s="59"/>
      <c r="AB98" s="57" t="str">
        <f>IF(Table15[[#This Row],[Muutos edelliseen lupaan (X)]]="", "",Table15[[#This Row],[Muutos edelliseen lupaan (X)]])</f>
        <v/>
      </c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</row>
    <row r="99" spans="1:59" x14ac:dyDescent="0.3">
      <c r="A9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9" s="61"/>
      <c r="C99" s="62"/>
      <c r="D99" s="61"/>
      <c r="E99" s="61"/>
      <c r="F99" s="61"/>
      <c r="G99" s="61"/>
      <c r="H99" s="61"/>
      <c r="I99" s="61"/>
      <c r="J99" s="61"/>
      <c r="K99" s="61"/>
      <c r="L99" s="61"/>
      <c r="M99" s="55"/>
      <c r="N99" s="57"/>
      <c r="O99" s="44"/>
      <c r="P99" s="61" t="str">
        <f>IF(Table15[[#This Row],[GAP Numero]]="", "", Table15[[#This Row],[GAP Numero]])</f>
        <v/>
      </c>
      <c r="Q99" s="58"/>
      <c r="R99" s="59"/>
      <c r="S99" s="59"/>
      <c r="T99" s="59"/>
      <c r="U99" s="59"/>
      <c r="V99" s="59" t="str">
        <f>IF(Table15[[#This Row],[Käsittelyjen määrä vuodessa tai kasvukaudessa (minimi - maksimi)]]="","", Table15[[#This Row],[Käsittelyjen määrä vuodessa tai kasvukaudessa (minimi - maksimi)]])</f>
        <v/>
      </c>
      <c r="W99" s="59" t="str">
        <f>IF(Table15[[#This Row],[Käsittelyjen väliin jäävä vähimmäisaika (vrk)]]="", "",Table15[[#This Row],[Käsittelyjen väliin jäävä vähimmäisaika (vrk)]])</f>
        <v/>
      </c>
      <c r="X9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9" s="59" t="str">
        <f>IF(Table15[[#This Row],[Vesimäärä (Minimi-maksimi, l/ha)]]="", "", Table15[[#This Row],[Vesimäärä (Minimi-maksimi, l/ha)]])</f>
        <v/>
      </c>
      <c r="Z99" s="59" t="str">
        <f>IF(Table15[[#This Row],[Varoaika (vrk)]]="", "", Table15[[#This Row],[Varoaika (vrk)]])</f>
        <v/>
      </c>
      <c r="AA99" s="59"/>
      <c r="AB99" s="57" t="str">
        <f>IF(Table15[[#This Row],[Muutos edelliseen lupaan (X)]]="", "",Table15[[#This Row],[Muutos edelliseen lupaan (X)]])</f>
        <v/>
      </c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</row>
    <row r="100" spans="1:59" x14ac:dyDescent="0.3">
      <c r="A10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0" s="61"/>
      <c r="C100" s="62"/>
      <c r="D100" s="61"/>
      <c r="E100" s="61"/>
      <c r="F100" s="61"/>
      <c r="G100" s="61"/>
      <c r="H100" s="61"/>
      <c r="I100" s="61"/>
      <c r="J100" s="61"/>
      <c r="K100" s="61"/>
      <c r="L100" s="61"/>
      <c r="M100" s="55"/>
      <c r="N100" s="57"/>
      <c r="O100" s="44"/>
      <c r="P100" s="61" t="str">
        <f>IF(Table15[[#This Row],[GAP Numero]]="", "", Table15[[#This Row],[GAP Numero]])</f>
        <v/>
      </c>
      <c r="Q100" s="58"/>
      <c r="R100" s="59"/>
      <c r="S100" s="59"/>
      <c r="T100" s="59"/>
      <c r="U100" s="59"/>
      <c r="V100" s="59" t="str">
        <f>IF(Table15[[#This Row],[Käsittelyjen määrä vuodessa tai kasvukaudessa (minimi - maksimi)]]="","", Table15[[#This Row],[Käsittelyjen määrä vuodessa tai kasvukaudessa (minimi - maksimi)]])</f>
        <v/>
      </c>
      <c r="W100" s="59" t="str">
        <f>IF(Table15[[#This Row],[Käsittelyjen väliin jäävä vähimmäisaika (vrk)]]="", "",Table15[[#This Row],[Käsittelyjen väliin jäävä vähimmäisaika (vrk)]])</f>
        <v/>
      </c>
      <c r="X10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0" s="59" t="str">
        <f>IF(Table15[[#This Row],[Vesimäärä (Minimi-maksimi, l/ha)]]="", "", Table15[[#This Row],[Vesimäärä (Minimi-maksimi, l/ha)]])</f>
        <v/>
      </c>
      <c r="Z100" s="59" t="str">
        <f>IF(Table15[[#This Row],[Varoaika (vrk)]]="", "", Table15[[#This Row],[Varoaika (vrk)]])</f>
        <v/>
      </c>
      <c r="AA100" s="59"/>
      <c r="AB100" s="57" t="str">
        <f>IF(Table15[[#This Row],[Muutos edelliseen lupaan (X)]]="", "",Table15[[#This Row],[Muutos edelliseen lupaan (X)]])</f>
        <v/>
      </c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</row>
    <row r="101" spans="1:59" x14ac:dyDescent="0.3">
      <c r="A10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1" s="61"/>
      <c r="C101" s="62"/>
      <c r="D101" s="61"/>
      <c r="E101" s="61"/>
      <c r="F101" s="61"/>
      <c r="G101" s="61"/>
      <c r="H101" s="61"/>
      <c r="I101" s="61"/>
      <c r="J101" s="61"/>
      <c r="K101" s="61"/>
      <c r="L101" s="61"/>
      <c r="M101" s="55"/>
      <c r="N101" s="57"/>
      <c r="O101" s="44"/>
      <c r="P101" s="61" t="str">
        <f>IF(Table15[[#This Row],[GAP Numero]]="", "", Table15[[#This Row],[GAP Numero]])</f>
        <v/>
      </c>
      <c r="Q101" s="58"/>
      <c r="R101" s="59"/>
      <c r="S101" s="59"/>
      <c r="T101" s="59"/>
      <c r="U101" s="59"/>
      <c r="V101" s="59" t="str">
        <f>IF(Table15[[#This Row],[Käsittelyjen määrä vuodessa tai kasvukaudessa (minimi - maksimi)]]="","", Table15[[#This Row],[Käsittelyjen määrä vuodessa tai kasvukaudessa (minimi - maksimi)]])</f>
        <v/>
      </c>
      <c r="W101" s="59" t="str">
        <f>IF(Table15[[#This Row],[Käsittelyjen väliin jäävä vähimmäisaika (vrk)]]="", "",Table15[[#This Row],[Käsittelyjen väliin jäävä vähimmäisaika (vrk)]])</f>
        <v/>
      </c>
      <c r="X10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1" s="59" t="str">
        <f>IF(Table15[[#This Row],[Vesimäärä (Minimi-maksimi, l/ha)]]="", "", Table15[[#This Row],[Vesimäärä (Minimi-maksimi, l/ha)]])</f>
        <v/>
      </c>
      <c r="Z101" s="59" t="str">
        <f>IF(Table15[[#This Row],[Varoaika (vrk)]]="", "", Table15[[#This Row],[Varoaika (vrk)]])</f>
        <v/>
      </c>
      <c r="AA101" s="59"/>
      <c r="AB101" s="57" t="str">
        <f>IF(Table15[[#This Row],[Muutos edelliseen lupaan (X)]]="", "",Table15[[#This Row],[Muutos edelliseen lupaan (X)]])</f>
        <v/>
      </c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</row>
    <row r="102" spans="1:59" x14ac:dyDescent="0.3">
      <c r="A10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2" s="61"/>
      <c r="C102" s="62"/>
      <c r="D102" s="61"/>
      <c r="E102" s="61"/>
      <c r="F102" s="61"/>
      <c r="G102" s="61"/>
      <c r="H102" s="61"/>
      <c r="I102" s="61"/>
      <c r="J102" s="61"/>
      <c r="K102" s="61"/>
      <c r="L102" s="61"/>
      <c r="M102" s="55"/>
      <c r="N102" s="57"/>
      <c r="O102" s="44"/>
      <c r="P102" s="61" t="str">
        <f>IF(Table15[[#This Row],[GAP Numero]]="", "", Table15[[#This Row],[GAP Numero]])</f>
        <v/>
      </c>
      <c r="Q102" s="58"/>
      <c r="R102" s="59"/>
      <c r="S102" s="59"/>
      <c r="T102" s="59"/>
      <c r="U102" s="59"/>
      <c r="V102" s="59" t="str">
        <f>IF(Table15[[#This Row],[Käsittelyjen määrä vuodessa tai kasvukaudessa (minimi - maksimi)]]="","", Table15[[#This Row],[Käsittelyjen määrä vuodessa tai kasvukaudessa (minimi - maksimi)]])</f>
        <v/>
      </c>
      <c r="W102" s="59" t="str">
        <f>IF(Table15[[#This Row],[Käsittelyjen väliin jäävä vähimmäisaika (vrk)]]="", "",Table15[[#This Row],[Käsittelyjen väliin jäävä vähimmäisaika (vrk)]])</f>
        <v/>
      </c>
      <c r="X10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2" s="59" t="str">
        <f>IF(Table15[[#This Row],[Vesimäärä (Minimi-maksimi, l/ha)]]="", "", Table15[[#This Row],[Vesimäärä (Minimi-maksimi, l/ha)]])</f>
        <v/>
      </c>
      <c r="Z102" s="59" t="str">
        <f>IF(Table15[[#This Row],[Varoaika (vrk)]]="", "", Table15[[#This Row],[Varoaika (vrk)]])</f>
        <v/>
      </c>
      <c r="AA102" s="59"/>
      <c r="AB102" s="57" t="str">
        <f>IF(Table15[[#This Row],[Muutos edelliseen lupaan (X)]]="", "",Table15[[#This Row],[Muutos edelliseen lupaan (X)]])</f>
        <v/>
      </c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</row>
    <row r="103" spans="1:59" x14ac:dyDescent="0.3">
      <c r="A10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3" s="61"/>
      <c r="C103" s="62"/>
      <c r="D103" s="61"/>
      <c r="E103" s="61"/>
      <c r="F103" s="61"/>
      <c r="G103" s="61"/>
      <c r="H103" s="61"/>
      <c r="I103" s="61"/>
      <c r="J103" s="61"/>
      <c r="K103" s="61"/>
      <c r="L103" s="61"/>
      <c r="M103" s="55"/>
      <c r="N103" s="57"/>
      <c r="O103" s="44"/>
      <c r="P103" s="61" t="str">
        <f>IF(Table15[[#This Row],[GAP Numero]]="", "", Table15[[#This Row],[GAP Numero]])</f>
        <v/>
      </c>
      <c r="Q103" s="58"/>
      <c r="R103" s="59"/>
      <c r="S103" s="59"/>
      <c r="T103" s="59"/>
      <c r="U103" s="59"/>
      <c r="V103" s="59" t="str">
        <f>IF(Table15[[#This Row],[Käsittelyjen määrä vuodessa tai kasvukaudessa (minimi - maksimi)]]="","", Table15[[#This Row],[Käsittelyjen määrä vuodessa tai kasvukaudessa (minimi - maksimi)]])</f>
        <v/>
      </c>
      <c r="W103" s="59" t="str">
        <f>IF(Table15[[#This Row],[Käsittelyjen väliin jäävä vähimmäisaika (vrk)]]="", "",Table15[[#This Row],[Käsittelyjen väliin jäävä vähimmäisaika (vrk)]])</f>
        <v/>
      </c>
      <c r="X10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3" s="59" t="str">
        <f>IF(Table15[[#This Row],[Vesimäärä (Minimi-maksimi, l/ha)]]="", "", Table15[[#This Row],[Vesimäärä (Minimi-maksimi, l/ha)]])</f>
        <v/>
      </c>
      <c r="Z103" s="59" t="str">
        <f>IF(Table15[[#This Row],[Varoaika (vrk)]]="", "", Table15[[#This Row],[Varoaika (vrk)]])</f>
        <v/>
      </c>
      <c r="AA103" s="59"/>
      <c r="AB103" s="57" t="str">
        <f>IF(Table15[[#This Row],[Muutos edelliseen lupaan (X)]]="", "",Table15[[#This Row],[Muutos edelliseen lupaan (X)]])</f>
        <v/>
      </c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</row>
    <row r="104" spans="1:59" x14ac:dyDescent="0.3">
      <c r="A10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4" s="61"/>
      <c r="C104" s="62"/>
      <c r="D104" s="61"/>
      <c r="E104" s="61"/>
      <c r="F104" s="61"/>
      <c r="G104" s="61"/>
      <c r="H104" s="61"/>
      <c r="I104" s="61"/>
      <c r="J104" s="61"/>
      <c r="K104" s="61"/>
      <c r="L104" s="61"/>
      <c r="M104" s="55"/>
      <c r="N104" s="57"/>
      <c r="O104" s="44"/>
      <c r="P104" s="61" t="str">
        <f>IF(Table15[[#This Row],[GAP Numero]]="", "", Table15[[#This Row],[GAP Numero]])</f>
        <v/>
      </c>
      <c r="Q104" s="58"/>
      <c r="R104" s="59"/>
      <c r="S104" s="59"/>
      <c r="T104" s="59"/>
      <c r="U104" s="59"/>
      <c r="V104" s="59" t="str">
        <f>IF(Table15[[#This Row],[Käsittelyjen määrä vuodessa tai kasvukaudessa (minimi - maksimi)]]="","", Table15[[#This Row],[Käsittelyjen määrä vuodessa tai kasvukaudessa (minimi - maksimi)]])</f>
        <v/>
      </c>
      <c r="W104" s="59" t="str">
        <f>IF(Table15[[#This Row],[Käsittelyjen väliin jäävä vähimmäisaika (vrk)]]="", "",Table15[[#This Row],[Käsittelyjen väliin jäävä vähimmäisaika (vrk)]])</f>
        <v/>
      </c>
      <c r="X10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4" s="59" t="str">
        <f>IF(Table15[[#This Row],[Vesimäärä (Minimi-maksimi, l/ha)]]="", "", Table15[[#This Row],[Vesimäärä (Minimi-maksimi, l/ha)]])</f>
        <v/>
      </c>
      <c r="Z104" s="59" t="str">
        <f>IF(Table15[[#This Row],[Varoaika (vrk)]]="", "", Table15[[#This Row],[Varoaika (vrk)]])</f>
        <v/>
      </c>
      <c r="AA104" s="59"/>
      <c r="AB104" s="57" t="str">
        <f>IF(Table15[[#This Row],[Muutos edelliseen lupaan (X)]]="", "",Table15[[#This Row],[Muutos edelliseen lupaan (X)]])</f>
        <v/>
      </c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</row>
    <row r="105" spans="1:59" x14ac:dyDescent="0.3">
      <c r="A10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5" s="59"/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60"/>
      <c r="N105" s="63"/>
      <c r="O105" s="44"/>
      <c r="P105" s="59" t="str">
        <f>IF(Table15[[#This Row],[GAP Numero]]="", "", Table15[[#This Row],[GAP Numero]])</f>
        <v/>
      </c>
      <c r="Q105" s="58"/>
      <c r="R105" s="59"/>
      <c r="S105" s="59"/>
      <c r="T105" s="59"/>
      <c r="U105" s="59"/>
      <c r="V105" s="59" t="str">
        <f>IF(Table15[[#This Row],[Käsittelyjen määrä vuodessa tai kasvukaudessa (minimi - maksimi)]]="","", Table15[[#This Row],[Käsittelyjen määrä vuodessa tai kasvukaudessa (minimi - maksimi)]])</f>
        <v/>
      </c>
      <c r="W105" s="59" t="str">
        <f>IF(Table15[[#This Row],[Käsittelyjen väliin jäävä vähimmäisaika (vrk)]]="", "",Table15[[#This Row],[Käsittelyjen väliin jäävä vähimmäisaika (vrk)]])</f>
        <v/>
      </c>
      <c r="X10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5" s="59" t="str">
        <f>IF(Table15[[#This Row],[Vesimäärä (Minimi-maksimi, l/ha)]]="", "", Table15[[#This Row],[Vesimäärä (Minimi-maksimi, l/ha)]])</f>
        <v/>
      </c>
      <c r="Z105" s="59" t="str">
        <f>IF(Table15[[#This Row],[Varoaika (vrk)]]="", "", Table15[[#This Row],[Varoaika (vrk)]])</f>
        <v/>
      </c>
      <c r="AA105" s="59"/>
      <c r="AB105" s="63" t="str">
        <f>IF(Table15[[#This Row],[Muutos edelliseen lupaan (X)]]="", "",Table15[[#This Row],[Muutos edelliseen lupaan (X)]])</f>
        <v/>
      </c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</row>
    <row r="106" spans="1:59" x14ac:dyDescent="0.3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</row>
    <row r="107" spans="1:59" x14ac:dyDescent="0.3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</row>
    <row r="108" spans="1:59" x14ac:dyDescent="0.3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</row>
    <row r="109" spans="1:59" x14ac:dyDescent="0.3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</row>
    <row r="110" spans="1:59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</row>
    <row r="111" spans="1:59" x14ac:dyDescent="0.3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</row>
    <row r="112" spans="1:59" x14ac:dyDescent="0.3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</row>
    <row r="113" spans="1:59" x14ac:dyDescent="0.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</row>
    <row r="114" spans="1:59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</row>
    <row r="115" spans="1:59" x14ac:dyDescent="0.3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</row>
    <row r="116" spans="1:59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</row>
    <row r="117" spans="1:59" x14ac:dyDescent="0.3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</row>
    <row r="118" spans="1:59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</row>
    <row r="119" spans="1:59" x14ac:dyDescent="0.3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</row>
    <row r="120" spans="1:59" x14ac:dyDescent="0.3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</row>
    <row r="121" spans="1:59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</row>
    <row r="122" spans="1:59" x14ac:dyDescent="0.3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</row>
    <row r="123" spans="1:59" x14ac:dyDescent="0.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</row>
    <row r="124" spans="1:59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</row>
  </sheetData>
  <sheetProtection sheet="1" objects="1" scenarios="1"/>
  <mergeCells count="24">
    <mergeCell ref="B2:D2"/>
    <mergeCell ref="E3:F3"/>
    <mergeCell ref="E4:F4"/>
    <mergeCell ref="E9:F9"/>
    <mergeCell ref="B18:H18"/>
    <mergeCell ref="B3:D3"/>
    <mergeCell ref="B4:D4"/>
    <mergeCell ref="B6:E6"/>
    <mergeCell ref="B7:D7"/>
    <mergeCell ref="E7:F7"/>
    <mergeCell ref="P18:T18"/>
    <mergeCell ref="U18:AB18"/>
    <mergeCell ref="G7:J9"/>
    <mergeCell ref="E10:F10"/>
    <mergeCell ref="B11:G11"/>
    <mergeCell ref="H11:M11"/>
    <mergeCell ref="P11:U11"/>
    <mergeCell ref="V11:AA11"/>
    <mergeCell ref="B12:M16"/>
    <mergeCell ref="P12:AA16"/>
    <mergeCell ref="K7:M9"/>
    <mergeCell ref="B8:D8"/>
    <mergeCell ref="E8:F8"/>
    <mergeCell ref="I18:N18"/>
  </mergeCells>
  <dataValidations count="18">
    <dataValidation allowBlank="1" showInputMessage="1" showErrorMessage="1" prompt="Kirjoita tähän valmisteen nimi._x000a__x000a_Please type in the product name." sqref="E8:F8" xr:uid="{3BE04EC3-D7A6-4B4F-BB4B-7662DAA81F67}"/>
    <dataValidation allowBlank="1" showInputMessage="1" showErrorMessage="1" prompt="Kirjoita tähän valmistekoodi._x000a__x000a_Please type in a product code, that you use as an identificatior. " sqref="E9:F9" xr:uid="{AFCCA639-6F6C-4AAA-AD37-4F4BF2966534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N20" xr:uid="{B723A6B1-6050-4BDA-BB7C-C35FC577C4DD}"/>
    <dataValidation allowBlank="1" showInputMessage="1" showErrorMessage="1" prompt="Kirjoita tähän huomioita, joita haluat esittää kyseiseen käyttöön liittyen. _x000a__x000a_Please type in other notes that you would like to include for the GAP-use at hand." sqref="M20:M21" xr:uid="{FCB2F3DA-0147-47FE-A61E-BC8FAB8E6F29}"/>
    <dataValidation allowBlank="1" showInputMessage="1" showErrorMessage="1" prompt="Kirjoita tähän varoaika, jota kyseisessä käytössä on noudatettava._x000a__x000a_Please type in the use specific pre-harvest intervals._x000a_" sqref="L20:L21" xr:uid="{5CD2CFB2-75E1-4ABE-8136-083E03313147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K20:K21" xr:uid="{C0D05C34-8B00-4CCD-BAE6-CAFAEA5967AB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J20:J21" xr:uid="{1BDE91E2-A30D-4252-A766-363572FEB67C}"/>
    <dataValidation allowBlank="1" showInputMessage="1" showErrorMessage="1" prompt="Kirjoita tähän useamman käsittelyn väliin jätettävä vähimmäisaika vuorokausissa. _x000a__x000a_Pleas type in the minimum interval between consecutive applications (days). " sqref="I20:I21" xr:uid="{265935F4-BC8F-4815-B138-273CDD0C2CE4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H20:H21" xr:uid="{E6E3138F-1FAB-44C2-9708-099A4B053199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G20:G21" xr:uid="{A5C71E0E-F6DA-4914-A988-32D5CD986CB0}"/>
    <dataValidation allowBlank="1" showInputMessage="1" showErrorMessage="1" prompt="Kirjoita tähän valmisteen levitystapa._x000a_Pleas type in the application method." sqref="F20:F21" xr:uid="{435A4B7C-7B5C-4DD8-9F19-5247595A49C2}"/>
    <dataValidation allowBlank="1" showInputMessage="1" showErrorMessage="1" prompt="Kirjoita tähän torjuttava eliö(ryhmä)._x000a_Please type in the targeted pest." sqref="E20:E21" xr:uid="{6122E9DF-60A8-4677-9996-67512F974287}"/>
    <dataValidation allowBlank="1" showInputMessage="1" showErrorMessage="1" prompt="Kirjoita tähän käsiteltävä alue (katso esimerkit 'Area'-välilehdeltä._x000a_Please type in the area/place of application (see the examples in the 'Area' sheet)." sqref="D20:D21" xr:uid="{DBA311FD-7EA5-466E-B704-C7BF0E057AD2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C20:C21" xr:uid="{3F289BAF-88E6-4375-A895-A8AEC9B6CE53}"/>
    <dataValidation allowBlank="1" showInputMessage="1" showErrorMessage="1" prompt="Kirjoita tähän hakemusaineiston GAP-taulukossa käytetty numerotunniste._x000a__x000a_Please type in the GAP-number, as it appers in the dossier." sqref="B20:B21" xr:uid="{04D49594-8401-4708-95C3-E1636C079662}"/>
    <dataValidation allowBlank="1" showInputMessage="1" showErrorMessage="1" prompt="Kirjoita tähän valmisteen yleinen käyttötarkoitus suomeksi._x000a_Please type in the general use description of the product in Finnish." sqref="B12:M16" xr:uid="{11108104-CA0E-4330-837F-825728920984}"/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E7:F7" xr:uid="{79CF8684-E914-4DAC-AF0E-4370F8B779E7}">
      <formula1>807</formula1>
      <formula2>6000</formula2>
    </dataValidation>
    <dataValidation type="list" allowBlank="1" showInputMessage="1" showErrorMessage="1" sqref="N21:N105" xr:uid="{4CC53342-CD02-4324-ADBB-35A9D39BE701}">
      <formula1>"X"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F541-27BA-4D2C-9535-05C8C5E8BC44}">
  <sheetPr codeName="Sheet3"/>
  <dimension ref="A1:E20"/>
  <sheetViews>
    <sheetView workbookViewId="0"/>
  </sheetViews>
  <sheetFormatPr defaultRowHeight="12.45" x14ac:dyDescent="0.3"/>
  <cols>
    <col min="1" max="1" width="32.84375" customWidth="1"/>
    <col min="2" max="2" width="31.69140625" customWidth="1"/>
    <col min="3" max="3" width="39.53515625" customWidth="1"/>
    <col min="4" max="4" width="33.15234375" customWidth="1"/>
    <col min="5" max="5" width="32.53515625" customWidth="1"/>
  </cols>
  <sheetData>
    <row r="1" spans="1:3" x14ac:dyDescent="0.3">
      <c r="A1" s="64" t="s">
        <v>118</v>
      </c>
      <c r="B1" s="65"/>
      <c r="C1" s="65"/>
    </row>
    <row r="2" spans="1:3" x14ac:dyDescent="0.3">
      <c r="A2" s="65"/>
      <c r="B2" s="65"/>
      <c r="C2" s="65"/>
    </row>
    <row r="3" spans="1:3" x14ac:dyDescent="0.3">
      <c r="A3" s="64" t="s">
        <v>62</v>
      </c>
      <c r="B3" s="64" t="s">
        <v>63</v>
      </c>
      <c r="C3" s="64" t="s">
        <v>76</v>
      </c>
    </row>
    <row r="4" spans="1:3" x14ac:dyDescent="0.3">
      <c r="A4" s="66" t="s">
        <v>2</v>
      </c>
      <c r="B4" s="66" t="s">
        <v>11</v>
      </c>
      <c r="C4" s="67" t="s">
        <v>55</v>
      </c>
    </row>
    <row r="5" spans="1:3" x14ac:dyDescent="0.3">
      <c r="A5" s="68" t="s">
        <v>21</v>
      </c>
      <c r="B5" s="68" t="s">
        <v>22</v>
      </c>
      <c r="C5" s="69" t="s">
        <v>72</v>
      </c>
    </row>
    <row r="6" spans="1:3" x14ac:dyDescent="0.3">
      <c r="A6" s="68" t="s">
        <v>23</v>
      </c>
      <c r="B6" s="68" t="s">
        <v>24</v>
      </c>
      <c r="C6" s="69" t="s">
        <v>71</v>
      </c>
    </row>
    <row r="7" spans="1:3" x14ac:dyDescent="0.3">
      <c r="A7" s="65" t="s">
        <v>25</v>
      </c>
      <c r="B7" s="65" t="s">
        <v>26</v>
      </c>
      <c r="C7" s="69" t="s">
        <v>70</v>
      </c>
    </row>
    <row r="8" spans="1:3" x14ac:dyDescent="0.3">
      <c r="A8" s="65" t="s">
        <v>27</v>
      </c>
      <c r="B8" s="65" t="s">
        <v>28</v>
      </c>
      <c r="C8" s="69" t="s">
        <v>69</v>
      </c>
    </row>
    <row r="9" spans="1:3" x14ac:dyDescent="0.3">
      <c r="A9" s="65" t="s">
        <v>29</v>
      </c>
      <c r="B9" s="65" t="s">
        <v>30</v>
      </c>
      <c r="C9" s="69" t="s">
        <v>92</v>
      </c>
    </row>
    <row r="10" spans="1:3" x14ac:dyDescent="0.3">
      <c r="A10" s="65" t="s">
        <v>31</v>
      </c>
      <c r="B10" s="65" t="s">
        <v>32</v>
      </c>
      <c r="C10" s="69" t="s">
        <v>68</v>
      </c>
    </row>
    <row r="11" spans="1:3" x14ac:dyDescent="0.3">
      <c r="A11" s="65" t="s">
        <v>33</v>
      </c>
      <c r="B11" s="65" t="s">
        <v>34</v>
      </c>
      <c r="C11" s="69" t="s">
        <v>105</v>
      </c>
    </row>
    <row r="12" spans="1:3" x14ac:dyDescent="0.3">
      <c r="A12" s="65" t="s">
        <v>35</v>
      </c>
      <c r="B12" s="65" t="s">
        <v>36</v>
      </c>
      <c r="C12" s="69" t="s">
        <v>106</v>
      </c>
    </row>
    <row r="13" spans="1:3" x14ac:dyDescent="0.3">
      <c r="A13" s="65" t="s">
        <v>37</v>
      </c>
      <c r="B13" s="65" t="s">
        <v>38</v>
      </c>
      <c r="C13" s="69" t="s">
        <v>91</v>
      </c>
    </row>
    <row r="14" spans="1:3" x14ac:dyDescent="0.3">
      <c r="A14" s="65" t="s">
        <v>39</v>
      </c>
      <c r="B14" s="65" t="s">
        <v>40</v>
      </c>
      <c r="C14" s="69" t="s">
        <v>67</v>
      </c>
    </row>
    <row r="15" spans="1:3" x14ac:dyDescent="0.3">
      <c r="A15" s="65" t="s">
        <v>41</v>
      </c>
      <c r="B15" s="65" t="s">
        <v>42</v>
      </c>
      <c r="C15" s="69" t="s">
        <v>66</v>
      </c>
    </row>
    <row r="16" spans="1:3" x14ac:dyDescent="0.3">
      <c r="A16" s="65" t="s">
        <v>43</v>
      </c>
      <c r="B16" s="65" t="s">
        <v>44</v>
      </c>
      <c r="C16" s="69" t="s">
        <v>73</v>
      </c>
    </row>
    <row r="17" spans="1:5" x14ac:dyDescent="0.3">
      <c r="A17" s="65" t="s">
        <v>45</v>
      </c>
      <c r="B17" s="65" t="s">
        <v>46</v>
      </c>
      <c r="C17" s="69" t="s">
        <v>74</v>
      </c>
    </row>
    <row r="18" spans="1:5" x14ac:dyDescent="0.3">
      <c r="A18" s="65" t="s">
        <v>47</v>
      </c>
      <c r="B18" s="65" t="s">
        <v>48</v>
      </c>
      <c r="C18" s="69" t="s">
        <v>65</v>
      </c>
    </row>
    <row r="19" spans="1:5" x14ac:dyDescent="0.3">
      <c r="A19" s="65" t="s">
        <v>49</v>
      </c>
      <c r="B19" s="65" t="s">
        <v>50</v>
      </c>
      <c r="C19" s="69" t="s">
        <v>75</v>
      </c>
      <c r="D19" s="1"/>
      <c r="E19" s="1"/>
    </row>
    <row r="20" spans="1:5" x14ac:dyDescent="0.3">
      <c r="A20" s="65" t="s">
        <v>51</v>
      </c>
      <c r="B20" s="65" t="s">
        <v>52</v>
      </c>
      <c r="C20" s="69" t="s">
        <v>64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2349-657F-4D8D-9D35-3C36EF3F10BA}">
  <sheetPr codeName="Sheet4"/>
  <dimension ref="B1:B12"/>
  <sheetViews>
    <sheetView workbookViewId="0">
      <selection activeCell="B8" sqref="B8"/>
    </sheetView>
  </sheetViews>
  <sheetFormatPr defaultRowHeight="12.45" x14ac:dyDescent="0.3"/>
  <cols>
    <col min="2" max="2" width="29.3828125" bestFit="1" customWidth="1"/>
  </cols>
  <sheetData>
    <row r="1" spans="2:2" x14ac:dyDescent="0.3">
      <c r="B1" t="s">
        <v>138</v>
      </c>
    </row>
    <row r="2" spans="2:2" x14ac:dyDescent="0.3">
      <c r="B2" t="s">
        <v>126</v>
      </c>
    </row>
    <row r="3" spans="2:2" x14ac:dyDescent="0.3">
      <c r="B3" t="s">
        <v>127</v>
      </c>
    </row>
    <row r="4" spans="2:2" x14ac:dyDescent="0.3">
      <c r="B4" t="s">
        <v>128</v>
      </c>
    </row>
    <row r="5" spans="2:2" x14ac:dyDescent="0.3">
      <c r="B5" t="s">
        <v>129</v>
      </c>
    </row>
    <row r="6" spans="2:2" x14ac:dyDescent="0.3">
      <c r="B6" t="s">
        <v>130</v>
      </c>
    </row>
    <row r="7" spans="2:2" x14ac:dyDescent="0.3">
      <c r="B7" t="s">
        <v>131</v>
      </c>
    </row>
    <row r="8" spans="2:2" x14ac:dyDescent="0.3">
      <c r="B8" t="s">
        <v>132</v>
      </c>
    </row>
    <row r="9" spans="2:2" x14ac:dyDescent="0.3">
      <c r="B9" t="s">
        <v>133</v>
      </c>
    </row>
    <row r="10" spans="2:2" x14ac:dyDescent="0.3">
      <c r="B10" t="s">
        <v>134</v>
      </c>
    </row>
    <row r="11" spans="2:2" x14ac:dyDescent="0.3">
      <c r="B11" t="s">
        <v>135</v>
      </c>
    </row>
    <row r="12" spans="2:2" x14ac:dyDescent="0.3">
      <c r="B12" t="s">
        <v>136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475ac523-62c8-4468-a63a-32dd70310e37" ContentTypeId="0x010100352FB5629AE9BD4B9C2915C62DA386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Yleisasiakirja" ma:contentTypeID="0x010100352FB5629AE9BD4B9C2915C62DA386F0003D8A31224B590C49809D3F64BF6B822C" ma:contentTypeVersion="75" ma:contentTypeDescription="" ma:contentTypeScope="" ma:versionID="5c51a2a4acc29c05c2a86faf1df1254a">
  <xsd:schema xmlns:xsd="http://www.w3.org/2001/XMLSchema" xmlns:xs="http://www.w3.org/2001/XMLSchema" xmlns:p="http://schemas.microsoft.com/office/2006/metadata/properties" xmlns:ns2="c04e1c0e-ab26-4602-9e9b-a197da6bb185" xmlns:ns4="471f87f1-7348-44b7-b3cd-3f1e4c1ed40d" xmlns:ns5="ba027f44-02fe-4784-9898-6325de56ebef" xmlns:ns6="a5602839-7dd5-4c09-8725-7d16527b0717" targetNamespace="http://schemas.microsoft.com/office/2006/metadata/properties" ma:root="true" ma:fieldsID="7525b038846f8215c4b2fc8165d390ff" ns2:_="" ns4:_="" ns5:_="" ns6:_="">
    <xsd:import namespace="c04e1c0e-ab26-4602-9e9b-a197da6bb185"/>
    <xsd:import namespace="471f87f1-7348-44b7-b3cd-3f1e4c1ed40d"/>
    <xsd:import namespace="ba027f44-02fe-4784-9898-6325de56ebef"/>
    <xsd:import namespace="a5602839-7dd5-4c09-8725-7d16527b0717"/>
    <xsd:element name="properties">
      <xsd:complexType>
        <xsd:sequence>
          <xsd:element name="documentManagement">
            <xsd:complexType>
              <xsd:all>
                <xsd:element ref="ns2:TukesTila" minOccurs="0"/>
                <xsd:element ref="ns2:TukesAsiakirjatyyppi" minOccurs="0"/>
                <xsd:element ref="ns2:TukesDiaarinumero" minOccurs="0"/>
                <xsd:element ref="ns2:mfd6ac382823424e8e6b9282d9976931" minOccurs="0"/>
                <xsd:element ref="ns2:p69e5fdff53c4de2b0f024897cb16c67" minOccurs="0"/>
                <xsd:element ref="ns2:m7e4184ca93f49d195c921ae60aaf7dd" minOccurs="0"/>
                <xsd:element ref="ns2:m0ccc6a7213c41a3bc7c7736890d25d4" minOccurs="0"/>
                <xsd:element ref="ns4:a1ebea5ee4d24aa9b1ddc155cebddc95" minOccurs="0"/>
                <xsd:element ref="ns4:TaxCatchAllLabel" minOccurs="0"/>
                <xsd:element ref="ns4:p2cbd4a58aee4e01a4c358d4e1a82c0b" minOccurs="0"/>
                <xsd:element ref="ns4:TaxCatchAll" minOccurs="0"/>
                <xsd:element ref="ns5:_dlc_DocId" minOccurs="0"/>
                <xsd:element ref="ns5:_dlc_DocIdUrl" minOccurs="0"/>
                <xsd:element ref="ns5:_dlc_DocIdPersistId" minOccurs="0"/>
                <xsd:element ref="ns5:TaxKeywordTaxHTField" minOccurs="0"/>
                <xsd:element ref="ns6:Tiedoston_x0020_tyyp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1c0e-ab26-4602-9e9b-a197da6bb185" elementFormDefault="qualified">
    <xsd:import namespace="http://schemas.microsoft.com/office/2006/documentManagement/types"/>
    <xsd:import namespace="http://schemas.microsoft.com/office/infopath/2007/PartnerControls"/>
    <xsd:element name="TukesTila" ma:index="2" nillable="true" ma:displayName="Tila" ma:default="Hyväksytty" ma:format="Dropdown" ma:internalName="TukesTila" ma:readOnly="false">
      <xsd:simpleType>
        <xsd:restriction base="dms:Choice">
          <xsd:enumeration value="Hyväksytty"/>
          <xsd:enumeration value="Luonnos"/>
          <xsd:enumeration value="Poistettu käytöstä"/>
          <xsd:enumeration value="Tarkistettava"/>
        </xsd:restriction>
      </xsd:simpleType>
    </xsd:element>
    <xsd:element name="TukesAsiakirjatyyppi" ma:index="3" nillable="true" ma:displayName="Asiakirjatyyppi" ma:default="Muistio" ma:format="Dropdown" ma:internalName="TukesAsiakirjatyyppi" ma:readOnly="false">
      <xsd:simpleType>
        <xsd:restriction base="dms:Choice">
          <xsd:enumeration value="Ehdotus"/>
          <xsd:enumeration value="Muistio"/>
          <xsd:enumeration value="Määräys"/>
          <xsd:enumeration value="Päätös"/>
          <xsd:enumeration value="Raportti"/>
          <xsd:enumeration value="Selvityspyyntö"/>
          <xsd:enumeration value="Sopimus"/>
          <xsd:enumeration value="Strategia"/>
          <xsd:enumeration value="Suunnitelma"/>
          <xsd:enumeration value="Tarjouspyyntö"/>
          <xsd:enumeration value="Toimintaohje"/>
        </xsd:restriction>
      </xsd:simpleType>
    </xsd:element>
    <xsd:element name="TukesDiaarinumero" ma:index="8" nillable="true" ma:displayName="Diaarinumero" ma:internalName="TukesDiaarinumero">
      <xsd:simpleType>
        <xsd:restriction base="dms:Text">
          <xsd:maxLength value="255"/>
        </xsd:restriction>
      </xsd:simpleType>
    </xsd:element>
    <xsd:element name="mfd6ac382823424e8e6b9282d9976931" ma:index="13" nillable="true" ma:taxonomy="true" ma:internalName="mfd6ac382823424e8e6b9282d9976931" ma:taxonomyFieldName="TukesAliprosessi" ma:displayName="Aliprosessi" ma:readOnly="false" ma:default="" ma:fieldId="{6fd6ac38-2823-424e-8e6b-9282d9976931}" ma:sspId="475ac523-62c8-4468-a63a-32dd70310e37" ma:termSetId="930057bb-a9f3-422f-904c-d53b72da5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e5fdff53c4de2b0f024897cb16c67" ma:index="14" nillable="true" ma:taxonomy="true" ma:internalName="p69e5fdff53c4de2b0f024897cb16c67" ma:taxonomyFieldName="TukesProsessi" ma:displayName="Prosessi" ma:readOnly="false" ma:default="" ma:fieldId="{969e5fdf-f53c-4de2-b0f0-24897cb16c67}" ma:sspId="475ac523-62c8-4468-a63a-32dd70310e37" ma:termSetId="7835ec34-f319-4a22-a38d-ce4e15545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e4184ca93f49d195c921ae60aaf7dd" ma:index="16" nillable="true" ma:taxonomy="true" ma:internalName="m7e4184ca93f49d195c921ae60aaf7dd" ma:taxonomyFieldName="TukesRyhma" ma:displayName="Ryhmä" ma:readOnly="false" ma:default="" ma:fieldId="{67e4184c-a93f-49d1-95c9-21ae60aaf7dd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ccc6a7213c41a3bc7c7736890d25d4" ma:index="19" nillable="true" ma:taxonomy="true" ma:internalName="m0ccc6a7213c41a3bc7c7736890d25d4" ma:taxonomyFieldName="TukesYksikko" ma:displayName="Yksikkö" ma:readOnly="false" ma:default="" ma:fieldId="{60ccc6a7-213c-41a3-bc7c-7736890d25d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a1ebea5ee4d24aa9b1ddc155cebddc95" ma:index="21" nillable="true" ma:taxonomy="true" ma:internalName="a1ebea5ee4d24aa9b1ddc155cebddc95" ma:taxonomyFieldName="Suojaustaso_x0020_metatiedot" ma:displayName="Suojaustaso" ma:readOnly="false" ma:default="" ma:fieldId="{a1ebea5e-e4d2-4aa9-b1dd-c155cebddc95}" ma:sspId="475ac523-62c8-4468-a63a-32dd70310e37" ma:termSetId="47c5fef1-f1bb-4b6a-a85e-9865630b96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4c04785d-7965-4fb0-b346-ab84916bcbe0}" ma:internalName="TaxCatchAllLabel" ma:readOnly="false" ma:showField="CatchAllDataLabel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cbd4a58aee4e01a4c358d4e1a82c0b" ma:index="23" ma:taxonomy="true" ma:internalName="p2cbd4a58aee4e01a4c358d4e1a82c0b" ma:taxonomyFieldName="Julkisuusluokka_x0020_metatiedot" ma:displayName="Julkisuusluokka" ma:readOnly="false" ma:default="" ma:fieldId="{92cbd4a5-8aee-4e01-a4c3-58d4e1a82c0b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4c04785d-7965-4fb0-b346-ab84916bcbe0}" ma:internalName="TaxCatchAll" ma:readOnly="false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6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29" nillable="true" ma:taxonomy="true" ma:internalName="TaxKeywordTaxHTField" ma:taxonomyFieldName="TaxKeyword" ma:displayName="Yrityksen avainsanat" ma:fieldId="{23f27201-bee3-471e-b2e7-b64fd8b7ca38}" ma:taxonomyMulti="true" ma:sspId="475ac523-62c8-4468-a63a-32dd70310e3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02839-7dd5-4c09-8725-7d16527b0717" elementFormDefault="qualified">
    <xsd:import namespace="http://schemas.microsoft.com/office/2006/documentManagement/types"/>
    <xsd:import namespace="http://schemas.microsoft.com/office/infopath/2007/PartnerControls"/>
    <xsd:element name="Tiedoston_x0020_tyyppi" ma:index="30" nillable="true" ma:displayName="Tiedoston tyyppi" ma:description="tehoainetaulukko&#10;Suomen kanta&#10;Komission Action pointit&#10;Komission esitys" ma:internalName="Tiedoston_x0020_tyypp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027f44-02fe-4784-9898-6325de56ebef">Kemikaalituotevalvonta-1804362105-175893</_dlc_DocId>
    <_dlc_DocIdUrl xmlns="ba027f44-02fe-4784-9898-6325de56ebef">
      <Url>https://tyotilat.tukes.valtion.fi/sites/kem/ks-aineet/_layouts/15/DocIdRedir.aspx?ID=Kemikaalituotevalvonta-1804362105-175893</Url>
      <Description>Kemikaalituotevalvonta-1804362105-175893</Description>
    </_dlc_DocIdUrl>
    <TaxCatchAll xmlns="471f87f1-7348-44b7-b3cd-3f1e4c1ed40d">
      <Value>3</Value>
      <Value>1</Value>
      <Value>43</Value>
    </TaxCatchAll>
    <TaxKeywordTaxHTField xmlns="ba027f44-02fe-4784-9898-6325de56ebef">
      <Terms xmlns="http://schemas.microsoft.com/office/infopath/2007/PartnerControls"/>
    </TaxKeywordTaxHTField>
    <Tiedoston_x0020_tyyppi xmlns="a5602839-7dd5-4c09-8725-7d16527b0717" xsi:nil="true"/>
    <p69e5fdff53c4de2b0f024897cb16c67 xmlns="c04e1c0e-ab26-4602-9e9b-a197da6bb185">
      <Terms xmlns="http://schemas.microsoft.com/office/infopath/2007/PartnerControls"/>
    </p69e5fdff53c4de2b0f024897cb16c67>
    <TaxCatchAllLabel xmlns="471f87f1-7348-44b7-b3cd-3f1e4c1ed40d"/>
    <mfd6ac382823424e8e6b9282d9976931 xmlns="c04e1c0e-ab26-4602-9e9b-a197da6bb185">
      <Terms xmlns="http://schemas.microsoft.com/office/infopath/2007/PartnerControls"/>
    </mfd6ac382823424e8e6b9282d9976931>
    <_dlc_DocIdPersistId xmlns="ba027f44-02fe-4784-9898-6325de56ebef" xsi:nil="true"/>
    <p2cbd4a58aee4e01a4c358d4e1a82c0b xmlns="471f87f1-7348-44b7-b3cd-3f1e4c1ed40d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3b5f16d7-0771-4806-9762-94eeb93863c3</TermId>
        </TermInfo>
      </Terms>
    </p2cbd4a58aee4e01a4c358d4e1a82c0b>
    <m0ccc6a7213c41a3bc7c7736890d25d4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m0ccc6a7213c41a3bc7c7736890d25d4>
    <TukesDiaarinumero xmlns="c04e1c0e-ab26-4602-9e9b-a197da6bb185" xsi:nil="true"/>
    <a1ebea5ee4d24aa9b1ddc155cebddc95 xmlns="471f87f1-7348-44b7-b3cd-3f1e4c1ed40d">
      <Terms xmlns="http://schemas.microsoft.com/office/infopath/2007/PartnerControls"/>
    </a1ebea5ee4d24aa9b1ddc155cebddc95>
    <TukesTila xmlns="c04e1c0e-ab26-4602-9e9b-a197da6bb185">Hyväksytty</TukesTila>
    <TukesAsiakirjatyyppi xmlns="c04e1c0e-ab26-4602-9e9b-a197da6bb185">Muistio</TukesAsiakirjatyyppi>
    <m7e4184ca93f49d195c921ae60aaf7dd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m7e4184ca93f49d195c921ae60aaf7dd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321EB-726C-4B79-AC2F-0E0FDFDA2D1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B9AC51-8877-4E7A-ABFE-B23EEBA731E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DA62F72-DC63-4454-BA00-29309E176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e1c0e-ab26-4602-9e9b-a197da6bb185"/>
    <ds:schemaRef ds:uri="471f87f1-7348-44b7-b3cd-3f1e4c1ed40d"/>
    <ds:schemaRef ds:uri="ba027f44-02fe-4784-9898-6325de56ebef"/>
    <ds:schemaRef ds:uri="a5602839-7dd5-4c09-8725-7d16527b07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6324F1-9461-40C3-B246-9CD4B697205A}">
  <ds:schemaRefs>
    <ds:schemaRef ds:uri="http://purl.org/dc/elements/1.1/"/>
    <ds:schemaRef ds:uri="a5602839-7dd5-4c09-8725-7d16527b0717"/>
    <ds:schemaRef ds:uri="http://purl.org/dc/terms/"/>
    <ds:schemaRef ds:uri="c04e1c0e-ab26-4602-9e9b-a197da6bb185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a027f44-02fe-4784-9898-6325de56ebef"/>
    <ds:schemaRef ds:uri="http://schemas.microsoft.com/office/2006/metadata/properties"/>
    <ds:schemaRef ds:uri="471f87f1-7348-44b7-b3cd-3f1e4c1ed40d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B4F10733-845A-4251-B6AB-582B67C49E1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14dfa4-c0fc-4725-9f04-76a443deb095}" enabled="0" method="" siteId="{7c14dfa4-c0fc-4725-9f04-76a443deb0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8</vt:i4>
      </vt:variant>
    </vt:vector>
  </HeadingPairs>
  <TitlesOfParts>
    <vt:vector size="12" baseType="lpstr">
      <vt:lpstr>Input</vt:lpstr>
      <vt:lpstr>Example</vt:lpstr>
      <vt:lpstr>Area of use examples</vt:lpstr>
      <vt:lpstr>Type of application</vt:lpstr>
      <vt:lpstr>hakemuspäivä</vt:lpstr>
      <vt:lpstr>hakemustyyppi</vt:lpstr>
      <vt:lpstr>käyttötarkoitus_fi</vt:lpstr>
      <vt:lpstr>käyttötarkoitus_sv</vt:lpstr>
      <vt:lpstr>rekisterinumero</vt:lpstr>
      <vt:lpstr>valmisteID</vt:lpstr>
      <vt:lpstr>valmistekoodi</vt:lpstr>
      <vt:lpstr>valmistenimi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Käyttö ja rajoitukset -liitteen käyttötaulukko</dc:title>
  <dc:subject/>
  <dc:creator>Marttila Vili (Tukes)</dc:creator>
  <cp:keywords/>
  <dc:description/>
  <cp:lastModifiedBy>Rantala Satu (Tukes)</cp:lastModifiedBy>
  <cp:revision/>
  <dcterms:created xsi:type="dcterms:W3CDTF">2024-09-02T12:39:08Z</dcterms:created>
  <dcterms:modified xsi:type="dcterms:W3CDTF">2025-04-15T12:30:40Z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0x010100352FB5629AE9BD4B9C2915C62DA386F0003D8A31224B590C49809D3F64BF6B822C</vt:lpwstr>
  </property>
  <property fmtid="{D5CDD505-2E9C-101B-9397-08002B2CF9AE}" pid="3" name="_dlc_DocIdItemGuid">
    <vt:lpwstr>f859d94a-b903-4c31-bcc7-f0edddc5fabe</vt:lpwstr>
  </property>
  <property fmtid="{D5CDD505-2E9C-101B-9397-08002B2CF9AE}" pid="4" name="Julki">
    <vt:lpwstr>60;#Ei viranomaisen asiakirja|a2473f9d-5339-4fa4-80e9-1eaa4d470667</vt:lpwstr>
  </property>
  <property fmtid="{D5CDD505-2E9C-101B-9397-08002B2CF9AE}" pid="5" name="TaxKeyword">
    <vt:lpwstr/>
  </property>
  <property fmtid="{D5CDD505-2E9C-101B-9397-08002B2CF9AE}" pid="6" name="Julkisuusluokka metatiedot">
    <vt:lpwstr>43;#Julkinen|3b5f16d7-0771-4806-9762-94eeb93863c3</vt:lpwstr>
  </property>
  <property fmtid="{D5CDD505-2E9C-101B-9397-08002B2CF9AE}" pid="7" name="TukesAliprosessi">
    <vt:lpwstr/>
  </property>
  <property fmtid="{D5CDD505-2E9C-101B-9397-08002B2CF9AE}" pid="8" name="p39f8a66fa6842b080f45d21c086a83f">
    <vt:lpwstr/>
  </property>
  <property fmtid="{D5CDD505-2E9C-101B-9397-08002B2CF9AE}" pid="9" name="TukesProsessi">
    <vt:lpwstr/>
  </property>
  <property fmtid="{D5CDD505-2E9C-101B-9397-08002B2CF9AE}" pid="10" name="Suojaustaso metatiedot">
    <vt:lpwstr/>
  </property>
  <property fmtid="{D5CDD505-2E9C-101B-9397-08002B2CF9AE}" pid="11" name="TukesRyhma">
    <vt:lpwstr>3;#Kasvinsuojeluaineet|15f101ff-9be2-41d7-8e79-5113ec247577</vt:lpwstr>
  </property>
  <property fmtid="{D5CDD505-2E9C-101B-9397-08002B2CF9AE}" pid="12" name="TukesYksikko">
    <vt:lpwstr>1;#Kemikaalit|0942c221-4d4d-461d-93ae-771caa12d25c</vt:lpwstr>
  </property>
  <property fmtid="{D5CDD505-2E9C-101B-9397-08002B2CF9AE}" pid="13" name="Salassapitoperuste">
    <vt:lpwstr/>
  </property>
</Properties>
</file>